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Лист1" sheetId="1" r:id="rId1"/>
    <sheet name="Лист2" sheetId="2" r:id="rId2"/>
    <sheet name="Лист2 (2)" sheetId="3" r:id="rId3"/>
    <sheet name="Лист3" sheetId="4" r:id="rId4"/>
  </sheets>
  <definedNames>
    <definedName name="_xlnm.Print_Area" localSheetId="1">'Лист2'!$A$1:$K$60</definedName>
    <definedName name="_xlnm.Print_Area" localSheetId="3">'Лист3'!$A$1:$K$67</definedName>
  </definedNames>
  <calcPr fullCalcOnLoad="1"/>
</workbook>
</file>

<file path=xl/sharedStrings.xml><?xml version="1.0" encoding="utf-8"?>
<sst xmlns="http://schemas.openxmlformats.org/spreadsheetml/2006/main" count="384" uniqueCount="94">
  <si>
    <t xml:space="preserve">Наименование расхода  </t>
  </si>
  <si>
    <t xml:space="preserve">Расходы, всего           </t>
  </si>
  <si>
    <t xml:space="preserve">Заработная плата         </t>
  </si>
  <si>
    <t>суточные при командировках</t>
  </si>
  <si>
    <t xml:space="preserve">другие выплаты           </t>
  </si>
  <si>
    <t>Начисления на оплату труда</t>
  </si>
  <si>
    <t xml:space="preserve">Оплата работ, услуг      </t>
  </si>
  <si>
    <t xml:space="preserve">Услуги связи             </t>
  </si>
  <si>
    <t xml:space="preserve">другие                   </t>
  </si>
  <si>
    <t xml:space="preserve">потребление тепла        </t>
  </si>
  <si>
    <t>потребление электроэнергии</t>
  </si>
  <si>
    <t xml:space="preserve">водоснабжение            </t>
  </si>
  <si>
    <t>Оплата труда, начисления на оплату труда</t>
  </si>
  <si>
    <t>Транспортные услуги, в том числе</t>
  </si>
  <si>
    <t>раздел</t>
  </si>
  <si>
    <t xml:space="preserve">Прочие выплаты, в том числе   </t>
  </si>
  <si>
    <t xml:space="preserve">оплата проезда при   командировках    </t>
  </si>
  <si>
    <t>Коммунальные услуги, в том числе</t>
  </si>
  <si>
    <t xml:space="preserve">Арендная плата за пользование имуществом       </t>
  </si>
  <si>
    <t xml:space="preserve">Работы, услуги по содержанию имущества       </t>
  </si>
  <si>
    <t>Прочие работы, услуги, в том числе</t>
  </si>
  <si>
    <t xml:space="preserve">оплата услуг вневедомственной охраны  </t>
  </si>
  <si>
    <t>наем жилых помещений при командировках</t>
  </si>
  <si>
    <t>оплата информационно-    технических услуг</t>
  </si>
  <si>
    <t xml:space="preserve">Увеличение стоимости    основных средств </t>
  </si>
  <si>
    <t>Увеличение стоимости    материальных запасов</t>
  </si>
  <si>
    <t xml:space="preserve">Прочие расходы           </t>
  </si>
  <si>
    <t>подраздел</t>
  </si>
  <si>
    <t>целевая статья расхода</t>
  </si>
  <si>
    <t>вид расхода</t>
  </si>
  <si>
    <t>КОСГУ</t>
  </si>
  <si>
    <t>сумма , руб</t>
  </si>
  <si>
    <t>Код</t>
  </si>
  <si>
    <t>1квартал</t>
  </si>
  <si>
    <t>2квартал</t>
  </si>
  <si>
    <t>3квартал</t>
  </si>
  <si>
    <t>4квартал</t>
  </si>
  <si>
    <t>в том чисе по кварталам</t>
  </si>
  <si>
    <t>УТВЕРЖДАЮ</t>
  </si>
  <si>
    <t>Начальник Управления образования</t>
  </si>
  <si>
    <t>города Пензы</t>
  </si>
  <si>
    <t>Ю.А.Голодяев</t>
  </si>
  <si>
    <t>БЮДЖЕТНАЯ СМЕТА</t>
  </si>
  <si>
    <t>НА  2009ГОД</t>
  </si>
  <si>
    <t>коды</t>
  </si>
  <si>
    <t>ОКПО</t>
  </si>
  <si>
    <t>СРРПБС</t>
  </si>
  <si>
    <t>ОКЕИ</t>
  </si>
  <si>
    <t>Получатель средств бюджета</t>
  </si>
  <si>
    <t>Единица измерения :  руб.</t>
  </si>
  <si>
    <t>Руководитель</t>
  </si>
  <si>
    <t>Главный бухгалтер</t>
  </si>
  <si>
    <t>дата</t>
  </si>
  <si>
    <t>расшифровка подписи</t>
  </si>
  <si>
    <t>Сумма , руб</t>
  </si>
  <si>
    <t xml:space="preserve">Обеспечение деятельности подведомственных учреждений </t>
  </si>
  <si>
    <t>0701</t>
  </si>
  <si>
    <t>Расходы за счет доходов от платных услуг</t>
  </si>
  <si>
    <t>Расходы за счет прочих безвозмездных поступлений</t>
  </si>
  <si>
    <t>Транспортные услуги</t>
  </si>
  <si>
    <t>Прочие работы, услуги</t>
  </si>
  <si>
    <t>Долгосрочная целевая программв "Многодетная семья,2009-2010годы"</t>
  </si>
  <si>
    <t>Расходы на реализацию долгосрочных целевых программ</t>
  </si>
  <si>
    <t>Организация предоставления  общедоступного бесплатного дошкольного образования и воспитания, содержание ребенка в дошкольном образовательном учреждении</t>
  </si>
  <si>
    <t>Оказание услуг подведомственными учреждениями</t>
  </si>
  <si>
    <t>Прочие выплаты</t>
  </si>
  <si>
    <t>Коммунальные услуги</t>
  </si>
  <si>
    <t>Ведомственная целевая программа развития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 на 2009-2011гг"</t>
  </si>
  <si>
    <t>Ведомственная целевая Программа(программа  развития ведомства) "Энергосбережение в муниципальных учреждениях образования г.Пензына 2009-2010годы"</t>
  </si>
  <si>
    <t>Расходы на реализацию ведомственных целевых программ</t>
  </si>
  <si>
    <t xml:space="preserve">Ведомственная целевая программа развития "Дошкольное детство(2009-1010гг.)" </t>
  </si>
  <si>
    <t>МДОУ детский сад №70</t>
  </si>
  <si>
    <t>Аткина Л.Н.</t>
  </si>
  <si>
    <t>Исаева Е.А.</t>
  </si>
  <si>
    <t>дата   18.08.2009.</t>
  </si>
  <si>
    <t>МДОУ детский сад № 70</t>
  </si>
  <si>
    <t>Увеличение стоимости основных средств</t>
  </si>
  <si>
    <t>Увеличение стоимости материальных запасов</t>
  </si>
  <si>
    <t>дата 31.08.2009</t>
  </si>
  <si>
    <t xml:space="preserve">                                                                                      БЮДЖЕТНАЯ СМЕТА                                               30.10.2009 год.      </t>
  </si>
  <si>
    <t>Прочие работы,услуги</t>
  </si>
  <si>
    <t>Долгосрочная целевая программв "Многодетная семья,2009-2010 годы"</t>
  </si>
  <si>
    <t>Долглсрочная целевая программа " Укрепление материально-технической базы и проведение капитального ремонта зданий и сооружений учреждений ,подведомственных Управлению образования города Пензы, и здания Управления образования города Пензы на 2010-2012 г.г.</t>
  </si>
  <si>
    <t>Долглсрочная целевая программа " энергосбережения и повышения энергоэффективности в городе Пензе на период 2010-2020годов.</t>
  </si>
  <si>
    <t>Долгосрочная целевая  программа города Пензы" Здоровый ребенок" на 2011-2013 годы"</t>
  </si>
  <si>
    <t xml:space="preserve">Ведомственная целевая программа развития "Дошкольное детство(2011-2013гг.)" </t>
  </si>
  <si>
    <t>НА  2011ГОД</t>
  </si>
  <si>
    <t>Областная целевая программа энергосбережения и повышения энергетической эффективности Пензенской области на 2010-2020 годы</t>
  </si>
  <si>
    <t>расчеты за счет субсидий бюджета Пензенской области</t>
  </si>
  <si>
    <t>Реализация коплексных программ поддержки развития дошкольных образовательных учреждений в субъектах Российской Ведерации</t>
  </si>
  <si>
    <t>001</t>
  </si>
  <si>
    <t>Выполнение функций бюджетными учреждениями</t>
  </si>
  <si>
    <t xml:space="preserve">                                                                                      БЮДЖЕТНАЯ СМЕТА                                               01.10.2011 год.      </t>
  </si>
  <si>
    <t>01.10.2011г.г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</si>
</sst>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5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22" borderId="0" xfId="0" applyFill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22" borderId="12" xfId="0" applyFont="1" applyFill="1" applyBorder="1" applyAlignment="1">
      <alignment vertical="top" wrapText="1"/>
    </xf>
    <xf numFmtId="0" fontId="2" fillId="22" borderId="13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vertical="justify"/>
    </xf>
    <xf numFmtId="0" fontId="6" fillId="0" borderId="11" xfId="0" applyFont="1" applyBorder="1" applyAlignment="1">
      <alignment vertical="top" wrapText="1"/>
    </xf>
    <xf numFmtId="0" fontId="6" fillId="22" borderId="11" xfId="0" applyFont="1" applyFill="1" applyBorder="1" applyAlignment="1">
      <alignment vertical="top" wrapText="1"/>
    </xf>
    <xf numFmtId="0" fontId="2" fillId="22" borderId="11" xfId="0" applyFont="1" applyFill="1" applyBorder="1" applyAlignment="1">
      <alignment vertical="top" wrapText="1"/>
    </xf>
    <xf numFmtId="49" fontId="2" fillId="22" borderId="1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6" fillId="22" borderId="11" xfId="0" applyFont="1" applyFill="1" applyBorder="1" applyAlignment="1">
      <alignment wrapText="1"/>
    </xf>
    <xf numFmtId="0" fontId="2" fillId="22" borderId="11" xfId="0" applyFont="1" applyFill="1" applyBorder="1" applyAlignment="1">
      <alignment wrapText="1"/>
    </xf>
    <xf numFmtId="49" fontId="2" fillId="22" borderId="11" xfId="0" applyNumberFormat="1" applyFont="1" applyFill="1" applyBorder="1" applyAlignment="1">
      <alignment horizontal="right" wrapText="1"/>
    </xf>
    <xf numFmtId="2" fontId="2" fillId="22" borderId="13" xfId="0" applyNumberFormat="1" applyFont="1" applyFill="1" applyBorder="1" applyAlignment="1">
      <alignment vertical="top" wrapText="1"/>
    </xf>
    <xf numFmtId="2" fontId="0" fillId="22" borderId="11" xfId="0" applyNumberFormat="1" applyFill="1" applyBorder="1" applyAlignment="1">
      <alignment/>
    </xf>
    <xf numFmtId="2" fontId="2" fillId="22" borderId="13" xfId="0" applyNumberFormat="1" applyFont="1" applyFill="1" applyBorder="1" applyAlignment="1">
      <alignment wrapText="1"/>
    </xf>
    <xf numFmtId="2" fontId="0" fillId="0" borderId="11" xfId="0" applyNumberFormat="1" applyBorder="1" applyAlignment="1">
      <alignment/>
    </xf>
    <xf numFmtId="2" fontId="0" fillId="22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4" borderId="11" xfId="0" applyNumberFormat="1" applyFill="1" applyBorder="1" applyAlignment="1">
      <alignment/>
    </xf>
    <xf numFmtId="0" fontId="0" fillId="4" borderId="0" xfId="0" applyFill="1" applyAlignment="1">
      <alignment/>
    </xf>
    <xf numFmtId="0" fontId="6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 applyAlignment="1">
      <alignment horizontal="right" wrapText="1"/>
    </xf>
    <xf numFmtId="2" fontId="2" fillId="4" borderId="13" xfId="0" applyNumberFormat="1" applyFont="1" applyFill="1" applyBorder="1" applyAlignment="1">
      <alignment wrapText="1"/>
    </xf>
    <xf numFmtId="2" fontId="0" fillId="4" borderId="11" xfId="0" applyNumberFormat="1" applyFill="1" applyBorder="1" applyAlignment="1">
      <alignment/>
    </xf>
    <xf numFmtId="0" fontId="6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right" wrapText="1"/>
    </xf>
    <xf numFmtId="2" fontId="2" fillId="24" borderId="13" xfId="0" applyNumberFormat="1" applyFont="1" applyFill="1" applyBorder="1" applyAlignment="1">
      <alignment wrapText="1"/>
    </xf>
    <xf numFmtId="2" fontId="0" fillId="24" borderId="11" xfId="0" applyNumberFormat="1" applyFill="1" applyBorder="1" applyAlignment="1">
      <alignment/>
    </xf>
    <xf numFmtId="0" fontId="0" fillId="24" borderId="0" xfId="0" applyFill="1" applyAlignment="1">
      <alignment/>
    </xf>
    <xf numFmtId="2" fontId="0" fillId="24" borderId="11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2" fillId="25" borderId="12" xfId="0" applyFont="1" applyFill="1" applyBorder="1" applyAlignment="1">
      <alignment vertical="top" wrapText="1"/>
    </xf>
    <xf numFmtId="2" fontId="2" fillId="25" borderId="13" xfId="0" applyNumberFormat="1" applyFont="1" applyFill="1" applyBorder="1" applyAlignment="1">
      <alignment wrapText="1"/>
    </xf>
    <xf numFmtId="2" fontId="2" fillId="25" borderId="13" xfId="0" applyNumberFormat="1" applyFont="1" applyFill="1" applyBorder="1" applyAlignment="1">
      <alignment vertical="top" wrapText="1"/>
    </xf>
    <xf numFmtId="2" fontId="2" fillId="25" borderId="0" xfId="0" applyNumberFormat="1" applyFont="1" applyFill="1" applyBorder="1" applyAlignment="1">
      <alignment wrapText="1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4" borderId="11" xfId="0" applyFont="1" applyFill="1" applyBorder="1" applyAlignment="1">
      <alignment vertical="top" wrapText="1"/>
    </xf>
    <xf numFmtId="2" fontId="2" fillId="26" borderId="13" xfId="0" applyNumberFormat="1" applyFont="1" applyFill="1" applyBorder="1" applyAlignment="1">
      <alignment wrapText="1"/>
    </xf>
    <xf numFmtId="2" fontId="0" fillId="26" borderId="11" xfId="0" applyNumberFormat="1" applyFill="1" applyBorder="1" applyAlignment="1">
      <alignment/>
    </xf>
    <xf numFmtId="0" fontId="2" fillId="2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center" vertical="justify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25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2" fillId="26" borderId="11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 applyAlignment="1">
      <alignment horizontal="right" wrapText="1"/>
    </xf>
    <xf numFmtId="0" fontId="6" fillId="22" borderId="11" xfId="0" applyFont="1" applyFill="1" applyBorder="1" applyAlignment="1">
      <alignment wrapText="1"/>
    </xf>
    <xf numFmtId="0" fontId="2" fillId="22" borderId="11" xfId="0" applyFont="1" applyFill="1" applyBorder="1" applyAlignment="1">
      <alignment wrapText="1"/>
    </xf>
    <xf numFmtId="49" fontId="2" fillId="22" borderId="11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7.375" style="0" customWidth="1"/>
    <col min="3" max="3" width="10.875" style="0" customWidth="1"/>
    <col min="4" max="4" width="11.875" style="0" customWidth="1"/>
    <col min="7" max="7" width="9.00390625" style="2" customWidth="1"/>
    <col min="8" max="8" width="13.00390625" style="0" customWidth="1"/>
    <col min="9" max="9" width="12.375" style="0" customWidth="1"/>
    <col min="10" max="10" width="12.875" style="0" customWidth="1"/>
    <col min="11" max="11" width="11.75390625" style="0" customWidth="1"/>
  </cols>
  <sheetData>
    <row r="1" spans="8:10" ht="12.75">
      <c r="H1" s="68" t="s">
        <v>38</v>
      </c>
      <c r="I1" s="68"/>
      <c r="J1" s="68"/>
    </row>
    <row r="2" spans="8:10" ht="12.75">
      <c r="H2" s="68" t="s">
        <v>39</v>
      </c>
      <c r="I2" s="68"/>
      <c r="J2" s="68"/>
    </row>
    <row r="3" spans="8:10" ht="12.75">
      <c r="H3" s="68" t="s">
        <v>40</v>
      </c>
      <c r="I3" s="68"/>
      <c r="J3" s="68"/>
    </row>
    <row r="4" spans="8:10" ht="12.75">
      <c r="H4" s="69"/>
      <c r="I4" s="69"/>
      <c r="J4" t="s">
        <v>41</v>
      </c>
    </row>
    <row r="5" spans="1:11" ht="12.75">
      <c r="A5" s="70" t="s">
        <v>42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70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15" t="s">
        <v>48</v>
      </c>
      <c r="B7" s="3"/>
      <c r="C7" s="3"/>
      <c r="D7" s="3"/>
      <c r="E7" s="3"/>
      <c r="F7" s="3"/>
      <c r="G7" s="3"/>
      <c r="H7" s="3"/>
      <c r="I7" s="8"/>
      <c r="J7" s="8" t="s">
        <v>44</v>
      </c>
      <c r="K7" s="3"/>
    </row>
    <row r="8" spans="1:11" ht="12.75">
      <c r="A8" s="71"/>
      <c r="B8" s="71"/>
      <c r="C8" s="71"/>
      <c r="D8" s="71"/>
      <c r="E8" s="71"/>
      <c r="F8" s="71"/>
      <c r="G8" s="71"/>
      <c r="H8" s="3"/>
      <c r="I8" s="8" t="s">
        <v>45</v>
      </c>
      <c r="J8" s="8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8" t="s">
        <v>46</v>
      </c>
      <c r="J9" s="8"/>
      <c r="K9" s="3"/>
    </row>
    <row r="10" spans="1:11" ht="12.75">
      <c r="A10" s="15" t="s">
        <v>49</v>
      </c>
      <c r="B10" s="3"/>
      <c r="C10" s="3"/>
      <c r="D10" s="3"/>
      <c r="E10" s="3"/>
      <c r="F10" s="3"/>
      <c r="G10" s="3"/>
      <c r="H10" s="3"/>
      <c r="I10" s="8" t="s">
        <v>47</v>
      </c>
      <c r="J10" s="8">
        <v>383</v>
      </c>
      <c r="K10" s="3"/>
    </row>
    <row r="12" spans="1:11" ht="24.75" customHeight="1">
      <c r="A12" s="73" t="s">
        <v>0</v>
      </c>
      <c r="B12" s="76" t="s">
        <v>32</v>
      </c>
      <c r="C12" s="76"/>
      <c r="D12" s="76"/>
      <c r="E12" s="76"/>
      <c r="F12" s="76"/>
      <c r="G12" s="66" t="s">
        <v>31</v>
      </c>
      <c r="H12" s="67" t="s">
        <v>37</v>
      </c>
      <c r="I12" s="67"/>
      <c r="J12" s="67"/>
      <c r="K12" s="67"/>
    </row>
    <row r="13" spans="1:11" ht="43.5" customHeight="1">
      <c r="A13" s="74"/>
      <c r="B13" s="4" t="s">
        <v>14</v>
      </c>
      <c r="C13" s="4" t="s">
        <v>27</v>
      </c>
      <c r="D13" s="6" t="s">
        <v>28</v>
      </c>
      <c r="E13" s="7" t="s">
        <v>29</v>
      </c>
      <c r="F13" s="4" t="s">
        <v>30</v>
      </c>
      <c r="G13" s="66"/>
      <c r="H13" s="5" t="s">
        <v>33</v>
      </c>
      <c r="I13" s="5" t="s">
        <v>34</v>
      </c>
      <c r="J13" s="5" t="s">
        <v>35</v>
      </c>
      <c r="K13" s="5" t="s">
        <v>36</v>
      </c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3">
        <v>7</v>
      </c>
      <c r="H14" s="4">
        <v>8</v>
      </c>
      <c r="I14" s="4">
        <v>9</v>
      </c>
      <c r="J14" s="4">
        <v>10</v>
      </c>
      <c r="K14" s="4">
        <v>11</v>
      </c>
    </row>
    <row r="15" spans="1:11" s="12" customFormat="1" ht="12.75">
      <c r="A15" s="10" t="s">
        <v>1</v>
      </c>
      <c r="B15" s="10"/>
      <c r="C15" s="10"/>
      <c r="D15" s="10"/>
      <c r="E15" s="10"/>
      <c r="F15" s="10"/>
      <c r="G15" s="14">
        <f>H15+I15+J15+K15</f>
        <v>0</v>
      </c>
      <c r="H15" s="11"/>
      <c r="I15" s="11"/>
      <c r="J15" s="11"/>
      <c r="K15" s="11"/>
    </row>
    <row r="16" spans="1:11" ht="25.5">
      <c r="A16" s="4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210</v>
      </c>
      <c r="G16" s="14">
        <f>H16+I16+J16+K16</f>
        <v>0</v>
      </c>
      <c r="H16" s="5"/>
      <c r="I16" s="5"/>
      <c r="J16" s="5"/>
      <c r="K16" s="5"/>
    </row>
    <row r="17" spans="1:11" ht="12.75">
      <c r="A17" s="4" t="s">
        <v>2</v>
      </c>
      <c r="B17" s="4">
        <v>0</v>
      </c>
      <c r="C17" s="4">
        <v>0</v>
      </c>
      <c r="D17" s="4">
        <v>0</v>
      </c>
      <c r="E17" s="4">
        <v>0</v>
      </c>
      <c r="F17" s="4">
        <v>211</v>
      </c>
      <c r="G17" s="14">
        <f aca="true" t="shared" si="0" ref="G17:G39">H17+I17+J17+K17</f>
        <v>0</v>
      </c>
      <c r="H17" s="5"/>
      <c r="I17" s="5"/>
      <c r="J17" s="5"/>
      <c r="K17" s="5"/>
    </row>
    <row r="18" spans="1:11" ht="12.75">
      <c r="A18" s="4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212</v>
      </c>
      <c r="G18" s="14">
        <f t="shared" si="0"/>
        <v>0</v>
      </c>
      <c r="H18" s="5"/>
      <c r="I18" s="5"/>
      <c r="J18" s="5"/>
      <c r="K18" s="5"/>
    </row>
    <row r="19" spans="1:11" ht="12.75">
      <c r="A19" s="4" t="s">
        <v>3</v>
      </c>
      <c r="B19" s="4">
        <v>0</v>
      </c>
      <c r="C19" s="4">
        <v>0</v>
      </c>
      <c r="D19" s="4">
        <v>0</v>
      </c>
      <c r="E19" s="4">
        <v>0</v>
      </c>
      <c r="F19" s="4">
        <v>21201</v>
      </c>
      <c r="G19" s="14">
        <f t="shared" si="0"/>
        <v>0</v>
      </c>
      <c r="H19" s="5"/>
      <c r="I19" s="5"/>
      <c r="J19" s="5"/>
      <c r="K19" s="5"/>
    </row>
    <row r="20" spans="1:11" ht="12.75">
      <c r="A20" s="4" t="s">
        <v>4</v>
      </c>
      <c r="B20" s="4">
        <v>0</v>
      </c>
      <c r="C20" s="4">
        <v>0</v>
      </c>
      <c r="D20" s="4">
        <v>0</v>
      </c>
      <c r="E20" s="4">
        <v>0</v>
      </c>
      <c r="F20" s="4">
        <v>21202</v>
      </c>
      <c r="G20" s="14">
        <f t="shared" si="0"/>
        <v>0</v>
      </c>
      <c r="H20" s="5"/>
      <c r="I20" s="5"/>
      <c r="J20" s="5"/>
      <c r="K20" s="5"/>
    </row>
    <row r="21" spans="1:11" ht="12.75">
      <c r="A21" s="4" t="s">
        <v>5</v>
      </c>
      <c r="B21" s="4">
        <v>0</v>
      </c>
      <c r="C21" s="4">
        <v>0</v>
      </c>
      <c r="D21" s="4">
        <v>0</v>
      </c>
      <c r="E21" s="4">
        <v>0</v>
      </c>
      <c r="F21" s="4">
        <v>213</v>
      </c>
      <c r="G21" s="14">
        <f t="shared" si="0"/>
        <v>0</v>
      </c>
      <c r="H21" s="5"/>
      <c r="I21" s="5"/>
      <c r="J21" s="5"/>
      <c r="K21" s="5"/>
    </row>
    <row r="22" spans="1:11" ht="12.75">
      <c r="A22" s="4" t="s">
        <v>6</v>
      </c>
      <c r="B22" s="4">
        <v>0</v>
      </c>
      <c r="C22" s="4">
        <v>0</v>
      </c>
      <c r="D22" s="4">
        <v>0</v>
      </c>
      <c r="E22" s="4">
        <v>0</v>
      </c>
      <c r="F22" s="4">
        <v>220</v>
      </c>
      <c r="G22" s="14">
        <f t="shared" si="0"/>
        <v>0</v>
      </c>
      <c r="H22" s="5"/>
      <c r="I22" s="5"/>
      <c r="J22" s="5"/>
      <c r="K22" s="5"/>
    </row>
    <row r="23" spans="1:11" ht="12.75">
      <c r="A23" s="4" t="s">
        <v>7</v>
      </c>
      <c r="B23" s="4">
        <v>0</v>
      </c>
      <c r="C23" s="4">
        <v>0</v>
      </c>
      <c r="D23" s="4">
        <v>0</v>
      </c>
      <c r="E23" s="4">
        <v>0</v>
      </c>
      <c r="F23" s="4">
        <v>221</v>
      </c>
      <c r="G23" s="14">
        <f t="shared" si="0"/>
        <v>0</v>
      </c>
      <c r="H23" s="5"/>
      <c r="I23" s="5"/>
      <c r="J23" s="5"/>
      <c r="K23" s="5"/>
    </row>
    <row r="24" spans="1:11" ht="25.5">
      <c r="A24" s="4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222</v>
      </c>
      <c r="G24" s="14">
        <f t="shared" si="0"/>
        <v>0</v>
      </c>
      <c r="H24" s="5"/>
      <c r="I24" s="5"/>
      <c r="J24" s="5"/>
      <c r="K24" s="5"/>
    </row>
    <row r="25" spans="1:11" ht="25.5">
      <c r="A25" s="4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22201</v>
      </c>
      <c r="G25" s="14">
        <f t="shared" si="0"/>
        <v>0</v>
      </c>
      <c r="H25" s="5"/>
      <c r="I25" s="5"/>
      <c r="J25" s="5"/>
      <c r="K25" s="5"/>
    </row>
    <row r="26" spans="1:11" ht="12.75">
      <c r="A26" s="4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22202</v>
      </c>
      <c r="G26" s="14">
        <f t="shared" si="0"/>
        <v>0</v>
      </c>
      <c r="H26" s="5"/>
      <c r="I26" s="5"/>
      <c r="J26" s="5"/>
      <c r="K26" s="5"/>
    </row>
    <row r="27" spans="1:11" ht="29.25" customHeight="1">
      <c r="A27" s="4" t="s">
        <v>17</v>
      </c>
      <c r="B27" s="4">
        <v>0</v>
      </c>
      <c r="C27" s="4">
        <v>0</v>
      </c>
      <c r="D27" s="4">
        <v>0</v>
      </c>
      <c r="E27" s="4">
        <v>0</v>
      </c>
      <c r="F27" s="4">
        <v>223</v>
      </c>
      <c r="G27" s="14">
        <f t="shared" si="0"/>
        <v>0</v>
      </c>
      <c r="H27" s="5"/>
      <c r="I27" s="5"/>
      <c r="J27" s="5"/>
      <c r="K27" s="5"/>
    </row>
    <row r="28" spans="1:11" ht="21.75" customHeight="1">
      <c r="A28" s="4" t="s">
        <v>9</v>
      </c>
      <c r="B28" s="4">
        <v>0</v>
      </c>
      <c r="C28" s="4">
        <v>0</v>
      </c>
      <c r="D28" s="4">
        <v>0</v>
      </c>
      <c r="E28" s="4">
        <v>0</v>
      </c>
      <c r="F28" s="4">
        <v>22301</v>
      </c>
      <c r="G28" s="14">
        <f t="shared" si="0"/>
        <v>0</v>
      </c>
      <c r="H28" s="5"/>
      <c r="I28" s="5"/>
      <c r="J28" s="5"/>
      <c r="K28" s="5"/>
    </row>
    <row r="29" spans="1:11" ht="21.75" customHeight="1">
      <c r="A29" s="4" t="s">
        <v>10</v>
      </c>
      <c r="B29" s="4">
        <v>0</v>
      </c>
      <c r="C29" s="4">
        <v>0</v>
      </c>
      <c r="D29" s="4">
        <v>0</v>
      </c>
      <c r="E29" s="4">
        <v>0</v>
      </c>
      <c r="F29" s="4">
        <v>22302</v>
      </c>
      <c r="G29" s="14">
        <f t="shared" si="0"/>
        <v>0</v>
      </c>
      <c r="H29" s="5"/>
      <c r="I29" s="5"/>
      <c r="J29" s="5"/>
      <c r="K29" s="5"/>
    </row>
    <row r="30" spans="1:11" ht="18.75" customHeight="1">
      <c r="A30" s="4" t="s">
        <v>11</v>
      </c>
      <c r="B30" s="4">
        <v>0</v>
      </c>
      <c r="C30" s="4">
        <v>0</v>
      </c>
      <c r="D30" s="4">
        <v>0</v>
      </c>
      <c r="E30" s="4">
        <v>0</v>
      </c>
      <c r="F30" s="4">
        <v>22303</v>
      </c>
      <c r="G30" s="14">
        <f t="shared" si="0"/>
        <v>0</v>
      </c>
      <c r="H30" s="5"/>
      <c r="I30" s="5"/>
      <c r="J30" s="5"/>
      <c r="K30" s="5"/>
    </row>
    <row r="31" spans="1:11" ht="38.25" customHeight="1">
      <c r="A31" s="4" t="s">
        <v>18</v>
      </c>
      <c r="B31" s="4">
        <v>0</v>
      </c>
      <c r="C31" s="4">
        <v>0</v>
      </c>
      <c r="D31" s="4">
        <v>0</v>
      </c>
      <c r="E31" s="4">
        <v>0</v>
      </c>
      <c r="F31" s="4">
        <v>224</v>
      </c>
      <c r="G31" s="14">
        <f t="shared" si="0"/>
        <v>0</v>
      </c>
      <c r="H31" s="5"/>
      <c r="I31" s="5"/>
      <c r="J31" s="5"/>
      <c r="K31" s="5"/>
    </row>
    <row r="32" spans="1:11" ht="38.25" customHeight="1">
      <c r="A32" s="4" t="s">
        <v>19</v>
      </c>
      <c r="B32" s="4">
        <v>0</v>
      </c>
      <c r="C32" s="4">
        <v>0</v>
      </c>
      <c r="D32" s="4">
        <v>0</v>
      </c>
      <c r="E32" s="4">
        <v>0</v>
      </c>
      <c r="F32" s="4">
        <v>225</v>
      </c>
      <c r="G32" s="14">
        <f t="shared" si="0"/>
        <v>0</v>
      </c>
      <c r="H32" s="5"/>
      <c r="I32" s="5"/>
      <c r="J32" s="5"/>
      <c r="K32" s="5"/>
    </row>
    <row r="33" spans="1:11" ht="25.5">
      <c r="A33" s="4" t="s">
        <v>20</v>
      </c>
      <c r="B33" s="4">
        <v>0</v>
      </c>
      <c r="C33" s="4">
        <v>0</v>
      </c>
      <c r="D33" s="4">
        <v>0</v>
      </c>
      <c r="E33" s="4">
        <v>0</v>
      </c>
      <c r="F33" s="4">
        <v>226</v>
      </c>
      <c r="G33" s="14">
        <f t="shared" si="0"/>
        <v>0</v>
      </c>
      <c r="H33" s="5"/>
      <c r="I33" s="5"/>
      <c r="J33" s="5"/>
      <c r="K33" s="5"/>
    </row>
    <row r="34" spans="1:11" ht="25.5">
      <c r="A34" s="4" t="s">
        <v>21</v>
      </c>
      <c r="B34" s="4">
        <v>0</v>
      </c>
      <c r="C34" s="4">
        <v>0</v>
      </c>
      <c r="D34" s="4">
        <v>0</v>
      </c>
      <c r="E34" s="4">
        <v>0</v>
      </c>
      <c r="F34" s="4">
        <v>22601</v>
      </c>
      <c r="G34" s="14">
        <f t="shared" si="0"/>
        <v>0</v>
      </c>
      <c r="H34" s="5"/>
      <c r="I34" s="5"/>
      <c r="J34" s="5"/>
      <c r="K34" s="5"/>
    </row>
    <row r="35" spans="1:11" ht="25.5">
      <c r="A35" s="4" t="s">
        <v>22</v>
      </c>
      <c r="B35" s="4">
        <v>0</v>
      </c>
      <c r="C35" s="4">
        <v>0</v>
      </c>
      <c r="D35" s="4">
        <v>0</v>
      </c>
      <c r="E35" s="4">
        <v>0</v>
      </c>
      <c r="F35" s="4">
        <v>22602</v>
      </c>
      <c r="G35" s="14">
        <f t="shared" si="0"/>
        <v>0</v>
      </c>
      <c r="H35" s="5"/>
      <c r="I35" s="5"/>
      <c r="J35" s="5"/>
      <c r="K35" s="5"/>
    </row>
    <row r="36" spans="1:11" ht="25.5">
      <c r="A36" s="4" t="s">
        <v>23</v>
      </c>
      <c r="B36" s="4">
        <v>0</v>
      </c>
      <c r="C36" s="4">
        <v>0</v>
      </c>
      <c r="D36" s="4">
        <v>0</v>
      </c>
      <c r="E36" s="4">
        <v>0</v>
      </c>
      <c r="F36" s="4">
        <v>22603</v>
      </c>
      <c r="G36" s="14">
        <f t="shared" si="0"/>
        <v>0</v>
      </c>
      <c r="H36" s="5"/>
      <c r="I36" s="5"/>
      <c r="J36" s="5"/>
      <c r="K36" s="5"/>
    </row>
    <row r="37" spans="1:11" ht="12.75">
      <c r="A37" s="4" t="s">
        <v>26</v>
      </c>
      <c r="B37" s="4">
        <v>0</v>
      </c>
      <c r="C37" s="4">
        <v>0</v>
      </c>
      <c r="D37" s="4">
        <v>0</v>
      </c>
      <c r="E37" s="4">
        <v>0</v>
      </c>
      <c r="F37" s="4">
        <v>290</v>
      </c>
      <c r="G37" s="14">
        <f t="shared" si="0"/>
        <v>0</v>
      </c>
      <c r="H37" s="5"/>
      <c r="I37" s="5"/>
      <c r="J37" s="5"/>
      <c r="K37" s="5"/>
    </row>
    <row r="38" spans="1:11" ht="25.5">
      <c r="A38" s="4" t="s">
        <v>24</v>
      </c>
      <c r="B38" s="4">
        <v>0</v>
      </c>
      <c r="C38" s="4">
        <v>0</v>
      </c>
      <c r="D38" s="4">
        <v>0</v>
      </c>
      <c r="E38" s="4">
        <v>0</v>
      </c>
      <c r="F38" s="4">
        <v>310</v>
      </c>
      <c r="G38" s="14">
        <f t="shared" si="0"/>
        <v>0</v>
      </c>
      <c r="H38" s="5"/>
      <c r="I38" s="5"/>
      <c r="J38" s="5"/>
      <c r="K38" s="5"/>
    </row>
    <row r="39" spans="1:11" ht="25.5">
      <c r="A39" s="4" t="s">
        <v>25</v>
      </c>
      <c r="B39" s="4">
        <v>0</v>
      </c>
      <c r="C39" s="4">
        <v>0</v>
      </c>
      <c r="D39" s="4">
        <v>0</v>
      </c>
      <c r="E39" s="4">
        <v>0</v>
      </c>
      <c r="F39" s="4">
        <v>340</v>
      </c>
      <c r="G39" s="14">
        <f t="shared" si="0"/>
        <v>0</v>
      </c>
      <c r="H39" s="5"/>
      <c r="I39" s="5"/>
      <c r="J39" s="5"/>
      <c r="K39" s="5"/>
    </row>
    <row r="42" spans="1:5" ht="12.75">
      <c r="A42" s="16" t="s">
        <v>50</v>
      </c>
      <c r="B42" s="69"/>
      <c r="C42" s="69"/>
      <c r="D42" s="75"/>
      <c r="E42" s="75"/>
    </row>
    <row r="43" spans="4:5" ht="12.75">
      <c r="D43" s="72" t="s">
        <v>53</v>
      </c>
      <c r="E43" s="72"/>
    </row>
    <row r="44" spans="1:5" ht="12.75">
      <c r="A44" t="s">
        <v>51</v>
      </c>
      <c r="B44" s="69"/>
      <c r="C44" s="69"/>
      <c r="D44" s="75"/>
      <c r="E44" s="75"/>
    </row>
    <row r="45" spans="4:5" ht="12.75">
      <c r="D45" s="72" t="s">
        <v>53</v>
      </c>
      <c r="E45" s="72"/>
    </row>
    <row r="47" ht="12.75">
      <c r="A47" s="17" t="s">
        <v>52</v>
      </c>
    </row>
  </sheetData>
  <sheetProtection/>
  <mergeCells count="17">
    <mergeCell ref="D45:E45"/>
    <mergeCell ref="A12:A13"/>
    <mergeCell ref="B42:C42"/>
    <mergeCell ref="D42:E42"/>
    <mergeCell ref="B44:C44"/>
    <mergeCell ref="D44:E44"/>
    <mergeCell ref="D43:E43"/>
    <mergeCell ref="B12:F12"/>
    <mergeCell ref="G12:G13"/>
    <mergeCell ref="H12:K12"/>
    <mergeCell ref="H1:J1"/>
    <mergeCell ref="H2:J2"/>
    <mergeCell ref="H3:J3"/>
    <mergeCell ref="H4:I4"/>
    <mergeCell ref="A5:K5"/>
    <mergeCell ref="A6:K6"/>
    <mergeCell ref="A8:G8"/>
  </mergeCells>
  <printOptions/>
  <pageMargins left="0.27" right="0.17" top="0.21" bottom="0.5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B4">
      <pane ySplit="11" topLeftCell="BM15" activePane="bottomLeft" state="frozen"/>
      <selection pane="topLeft" activeCell="A4" sqref="A4"/>
      <selection pane="bottomLeft" activeCell="B4" sqref="A1:IV16384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7.25390625" style="0" customWidth="1"/>
    <col min="4" max="4" width="11.875" style="0" customWidth="1"/>
    <col min="6" max="6" width="7.00390625" style="0" customWidth="1"/>
    <col min="7" max="7" width="11.375" style="2" customWidth="1"/>
    <col min="8" max="8" width="13.00390625" style="0" customWidth="1"/>
    <col min="9" max="9" width="12.375" style="0" customWidth="1"/>
    <col min="10" max="10" width="12.875" style="0" customWidth="1"/>
    <col min="11" max="11" width="11.75390625" style="0" customWidth="1"/>
  </cols>
  <sheetData>
    <row r="1" spans="8:10" ht="12.75">
      <c r="H1" s="68" t="s">
        <v>38</v>
      </c>
      <c r="I1" s="68"/>
      <c r="J1" s="68"/>
    </row>
    <row r="2" spans="8:10" ht="12.75">
      <c r="H2" s="68" t="s">
        <v>39</v>
      </c>
      <c r="I2" s="68"/>
      <c r="J2" s="68"/>
    </row>
    <row r="3" spans="8:10" ht="12.75">
      <c r="H3" s="68" t="s">
        <v>40</v>
      </c>
      <c r="I3" s="68"/>
      <c r="J3" s="68"/>
    </row>
    <row r="4" spans="7:10" ht="12.75">
      <c r="G4" s="60"/>
      <c r="H4" s="69"/>
      <c r="I4" s="69"/>
      <c r="J4" t="s">
        <v>41</v>
      </c>
    </row>
    <row r="5" spans="1:11" ht="12.75">
      <c r="A5" s="70" t="s">
        <v>79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70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15" t="s">
        <v>48</v>
      </c>
      <c r="B7" s="75" t="s">
        <v>75</v>
      </c>
      <c r="C7" s="75"/>
      <c r="D7" s="75"/>
      <c r="E7" s="75"/>
      <c r="F7" s="75"/>
      <c r="G7" s="61"/>
      <c r="H7" s="3"/>
      <c r="I7" s="8"/>
      <c r="J7" s="8" t="s">
        <v>44</v>
      </c>
      <c r="K7" s="3"/>
    </row>
    <row r="8" spans="1:11" ht="12.75">
      <c r="A8" s="71"/>
      <c r="B8" s="71"/>
      <c r="C8" s="71"/>
      <c r="D8" s="71"/>
      <c r="E8" s="71"/>
      <c r="F8" s="71"/>
      <c r="G8" s="71"/>
      <c r="H8" s="3"/>
      <c r="I8" s="8" t="s">
        <v>45</v>
      </c>
      <c r="J8" s="8">
        <v>27768210</v>
      </c>
      <c r="K8" s="3"/>
    </row>
    <row r="9" spans="1:11" ht="12.75">
      <c r="A9" s="3"/>
      <c r="B9" s="3"/>
      <c r="C9" s="3"/>
      <c r="D9" s="3"/>
      <c r="E9" s="3"/>
      <c r="F9" s="3"/>
      <c r="G9" s="61"/>
      <c r="H9" s="3"/>
      <c r="I9" s="8" t="s">
        <v>46</v>
      </c>
      <c r="J9" s="8"/>
      <c r="K9" s="3"/>
    </row>
    <row r="10" spans="1:11" ht="12.75">
      <c r="A10" s="15" t="s">
        <v>49</v>
      </c>
      <c r="B10" s="3"/>
      <c r="C10" s="3"/>
      <c r="D10" s="3"/>
      <c r="E10" s="3"/>
      <c r="F10" s="3"/>
      <c r="G10" s="61"/>
      <c r="H10" s="3"/>
      <c r="I10" s="8" t="s">
        <v>47</v>
      </c>
      <c r="J10" s="8">
        <v>383</v>
      </c>
      <c r="K10" s="3"/>
    </row>
    <row r="11" ht="12.75">
      <c r="G11" s="60"/>
    </row>
    <row r="12" spans="1:11" ht="24.75" customHeight="1">
      <c r="A12" s="73" t="s">
        <v>0</v>
      </c>
      <c r="B12" s="76" t="s">
        <v>32</v>
      </c>
      <c r="C12" s="76"/>
      <c r="D12" s="76"/>
      <c r="E12" s="76"/>
      <c r="F12" s="76"/>
      <c r="G12" s="66" t="s">
        <v>54</v>
      </c>
      <c r="H12" s="67" t="s">
        <v>37</v>
      </c>
      <c r="I12" s="67"/>
      <c r="J12" s="67"/>
      <c r="K12" s="67"/>
    </row>
    <row r="13" spans="1:11" ht="43.5" customHeight="1">
      <c r="A13" s="74"/>
      <c r="B13" s="4" t="s">
        <v>14</v>
      </c>
      <c r="C13" s="4" t="s">
        <v>27</v>
      </c>
      <c r="D13" s="6" t="s">
        <v>28</v>
      </c>
      <c r="E13" s="7" t="s">
        <v>29</v>
      </c>
      <c r="F13" s="4" t="s">
        <v>30</v>
      </c>
      <c r="G13" s="66"/>
      <c r="H13" s="5" t="s">
        <v>33</v>
      </c>
      <c r="I13" s="5" t="s">
        <v>34</v>
      </c>
      <c r="J13" s="5" t="s">
        <v>35</v>
      </c>
      <c r="K13" s="5" t="s">
        <v>36</v>
      </c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3">
        <v>7</v>
      </c>
      <c r="H14" s="4">
        <v>8</v>
      </c>
      <c r="I14" s="4">
        <v>9</v>
      </c>
      <c r="J14" s="4">
        <v>10</v>
      </c>
      <c r="K14" s="4">
        <v>11</v>
      </c>
    </row>
    <row r="15" spans="1:11" s="47" customFormat="1" ht="12.75">
      <c r="A15" s="42" t="s">
        <v>1</v>
      </c>
      <c r="B15" s="43"/>
      <c r="C15" s="43"/>
      <c r="D15" s="43"/>
      <c r="E15" s="43"/>
      <c r="F15" s="43"/>
      <c r="G15" s="45">
        <f aca="true" t="shared" si="0" ref="G15:G28">H15+I15+J15+K15</f>
        <v>10269628.41</v>
      </c>
      <c r="H15" s="48">
        <f>H16+H23+H26+H39+H42</f>
        <v>1813086</v>
      </c>
      <c r="I15" s="48">
        <f>I16+I23+I26+I39+I42</f>
        <v>2931416.6399999997</v>
      </c>
      <c r="J15" s="48">
        <f>J16+J23+J26+J39+J42</f>
        <v>2481512.87</v>
      </c>
      <c r="K15" s="48">
        <f>K16+K23+K26+K39+K42</f>
        <v>3043612.9</v>
      </c>
    </row>
    <row r="16" spans="1:11" s="36" customFormat="1" ht="22.5">
      <c r="A16" s="37" t="s">
        <v>55</v>
      </c>
      <c r="B16" s="38">
        <v>974</v>
      </c>
      <c r="C16" s="39" t="s">
        <v>56</v>
      </c>
      <c r="D16" s="38">
        <v>4209900</v>
      </c>
      <c r="E16" s="38"/>
      <c r="F16" s="38"/>
      <c r="G16" s="40">
        <f t="shared" si="0"/>
        <v>1712661.88</v>
      </c>
      <c r="H16" s="35">
        <f>H17+H19</f>
        <v>415672</v>
      </c>
      <c r="I16" s="35">
        <f>I17+I19</f>
        <v>545650.88</v>
      </c>
      <c r="J16" s="35">
        <f>J17+J19</f>
        <v>335836</v>
      </c>
      <c r="K16" s="35">
        <f>K17+K19</f>
        <v>415503</v>
      </c>
    </row>
    <row r="17" spans="1:11" s="2" customFormat="1" ht="12.75">
      <c r="A17" s="19" t="s">
        <v>57</v>
      </c>
      <c r="B17" s="20">
        <v>974</v>
      </c>
      <c r="C17" s="21" t="s">
        <v>56</v>
      </c>
      <c r="D17" s="20">
        <v>4209900</v>
      </c>
      <c r="E17" s="20">
        <v>900</v>
      </c>
      <c r="F17" s="20"/>
      <c r="G17" s="29">
        <f t="shared" si="0"/>
        <v>1712661.88</v>
      </c>
      <c r="H17" s="30">
        <f>H18</f>
        <v>415672</v>
      </c>
      <c r="I17" s="30">
        <f>I18</f>
        <v>545650.88</v>
      </c>
      <c r="J17" s="30">
        <f>J18</f>
        <v>335836</v>
      </c>
      <c r="K17" s="30">
        <f>K18</f>
        <v>415503</v>
      </c>
    </row>
    <row r="18" spans="1:11" ht="22.5">
      <c r="A18" s="22" t="s">
        <v>25</v>
      </c>
      <c r="B18" s="23">
        <v>974</v>
      </c>
      <c r="C18" s="24" t="s">
        <v>56</v>
      </c>
      <c r="D18" s="23">
        <v>4209900</v>
      </c>
      <c r="E18" s="23">
        <v>900</v>
      </c>
      <c r="F18" s="25">
        <v>340</v>
      </c>
      <c r="G18" s="31">
        <f t="shared" si="0"/>
        <v>1712661.88</v>
      </c>
      <c r="H18" s="32">
        <v>415672</v>
      </c>
      <c r="I18" s="32">
        <v>545650.88</v>
      </c>
      <c r="J18" s="32">
        <v>335836</v>
      </c>
      <c r="K18" s="32">
        <v>415503</v>
      </c>
    </row>
    <row r="19" spans="1:11" s="2" customFormat="1" ht="22.5" hidden="1">
      <c r="A19" s="26" t="s">
        <v>58</v>
      </c>
      <c r="B19" s="27">
        <v>974</v>
      </c>
      <c r="C19" s="28" t="s">
        <v>56</v>
      </c>
      <c r="D19" s="27">
        <v>4209900</v>
      </c>
      <c r="E19" s="27">
        <v>910</v>
      </c>
      <c r="F19" s="27"/>
      <c r="G19" s="31">
        <f t="shared" si="0"/>
        <v>0</v>
      </c>
      <c r="H19" s="33">
        <f>H20+H21+H22</f>
        <v>0</v>
      </c>
      <c r="I19" s="33">
        <f>I20+I21+I22</f>
        <v>0</v>
      </c>
      <c r="J19" s="33">
        <f>J20+J21+J22</f>
        <v>0</v>
      </c>
      <c r="K19" s="33">
        <f>K20+K21+K22</f>
        <v>0</v>
      </c>
    </row>
    <row r="20" spans="1:11" ht="12.75" hidden="1">
      <c r="A20" s="18" t="s">
        <v>59</v>
      </c>
      <c r="B20" s="10">
        <v>974</v>
      </c>
      <c r="C20" s="9" t="s">
        <v>56</v>
      </c>
      <c r="D20" s="10">
        <v>4209900</v>
      </c>
      <c r="E20" s="10">
        <v>910</v>
      </c>
      <c r="F20" s="4">
        <v>222</v>
      </c>
      <c r="G20" s="29">
        <f t="shared" si="0"/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12.75" hidden="1">
      <c r="A21" s="18" t="s">
        <v>60</v>
      </c>
      <c r="B21" s="10">
        <v>974</v>
      </c>
      <c r="C21" s="9" t="s">
        <v>56</v>
      </c>
      <c r="D21" s="10">
        <v>4209900</v>
      </c>
      <c r="E21" s="10">
        <v>910</v>
      </c>
      <c r="F21" s="4">
        <v>226</v>
      </c>
      <c r="G21" s="29">
        <f t="shared" si="0"/>
        <v>0</v>
      </c>
      <c r="H21" s="34">
        <v>0</v>
      </c>
      <c r="I21" s="34">
        <v>0</v>
      </c>
      <c r="J21" s="34"/>
      <c r="K21" s="34">
        <v>0</v>
      </c>
    </row>
    <row r="22" spans="1:11" ht="12.75" hidden="1">
      <c r="A22" s="18" t="s">
        <v>24</v>
      </c>
      <c r="B22" s="10">
        <v>974</v>
      </c>
      <c r="C22" s="9" t="s">
        <v>56</v>
      </c>
      <c r="D22" s="10">
        <v>4209900</v>
      </c>
      <c r="E22" s="10">
        <v>910</v>
      </c>
      <c r="F22" s="4">
        <v>310</v>
      </c>
      <c r="G22" s="29">
        <f t="shared" si="0"/>
        <v>0</v>
      </c>
      <c r="H22" s="34"/>
      <c r="I22" s="34">
        <v>0</v>
      </c>
      <c r="J22" s="34"/>
      <c r="K22" s="34"/>
    </row>
    <row r="23" spans="1:11" s="36" customFormat="1" ht="22.5">
      <c r="A23" s="37" t="s">
        <v>61</v>
      </c>
      <c r="B23" s="38">
        <v>974</v>
      </c>
      <c r="C23" s="39" t="s">
        <v>56</v>
      </c>
      <c r="D23" s="38">
        <v>7958200</v>
      </c>
      <c r="E23" s="38"/>
      <c r="F23" s="38"/>
      <c r="G23" s="40">
        <f t="shared" si="0"/>
        <v>17070</v>
      </c>
      <c r="H23" s="41">
        <f aca="true" t="shared" si="1" ref="H23:K24">H24</f>
        <v>4268</v>
      </c>
      <c r="I23" s="41">
        <f t="shared" si="1"/>
        <v>4268</v>
      </c>
      <c r="J23" s="41">
        <f t="shared" si="1"/>
        <v>4268</v>
      </c>
      <c r="K23" s="41">
        <f t="shared" si="1"/>
        <v>4266</v>
      </c>
    </row>
    <row r="24" spans="1:11" s="2" customFormat="1" ht="22.5">
      <c r="A24" s="26" t="s">
        <v>62</v>
      </c>
      <c r="B24" s="27">
        <v>974</v>
      </c>
      <c r="C24" s="28" t="s">
        <v>56</v>
      </c>
      <c r="D24" s="27">
        <v>7958200</v>
      </c>
      <c r="E24" s="27">
        <v>950</v>
      </c>
      <c r="F24" s="27"/>
      <c r="G24" s="31">
        <f t="shared" si="0"/>
        <v>17070</v>
      </c>
      <c r="H24" s="33">
        <f t="shared" si="1"/>
        <v>4268</v>
      </c>
      <c r="I24" s="33">
        <f t="shared" si="1"/>
        <v>4268</v>
      </c>
      <c r="J24" s="33">
        <f t="shared" si="1"/>
        <v>4268</v>
      </c>
      <c r="K24" s="33">
        <f t="shared" si="1"/>
        <v>4266</v>
      </c>
    </row>
    <row r="25" spans="1:11" ht="22.5">
      <c r="A25" s="22" t="s">
        <v>25</v>
      </c>
      <c r="B25" s="23">
        <v>974</v>
      </c>
      <c r="C25" s="24" t="s">
        <v>56</v>
      </c>
      <c r="D25" s="23">
        <v>7958200</v>
      </c>
      <c r="E25" s="23">
        <v>950</v>
      </c>
      <c r="F25" s="25">
        <v>340</v>
      </c>
      <c r="G25" s="31">
        <f t="shared" si="0"/>
        <v>17070</v>
      </c>
      <c r="H25" s="32">
        <v>4268</v>
      </c>
      <c r="I25" s="32">
        <v>4268</v>
      </c>
      <c r="J25" s="32">
        <v>4268</v>
      </c>
      <c r="K25" s="32">
        <v>4266</v>
      </c>
    </row>
    <row r="26" spans="1:11" s="36" customFormat="1" ht="56.25">
      <c r="A26" s="37" t="s">
        <v>63</v>
      </c>
      <c r="B26" s="38">
        <v>974</v>
      </c>
      <c r="C26" s="39" t="s">
        <v>56</v>
      </c>
      <c r="D26" s="38">
        <v>7969741</v>
      </c>
      <c r="E26" s="38"/>
      <c r="F26" s="38"/>
      <c r="G26" s="40">
        <f t="shared" si="0"/>
        <v>7775252.83</v>
      </c>
      <c r="H26" s="41">
        <f>H27+H37</f>
        <v>1262318</v>
      </c>
      <c r="I26" s="41">
        <f>I27+I37</f>
        <v>2320314.76</v>
      </c>
      <c r="J26" s="41">
        <f>J27+J37</f>
        <v>1877082.57</v>
      </c>
      <c r="K26" s="41">
        <f>K27+K37</f>
        <v>2315537.5</v>
      </c>
    </row>
    <row r="27" spans="1:11" s="2" customFormat="1" ht="22.5">
      <c r="A27" s="26" t="s">
        <v>64</v>
      </c>
      <c r="B27" s="27">
        <v>974</v>
      </c>
      <c r="C27" s="28" t="s">
        <v>56</v>
      </c>
      <c r="D27" s="27">
        <v>7969741</v>
      </c>
      <c r="E27" s="27">
        <v>901</v>
      </c>
      <c r="F27" s="27"/>
      <c r="G27" s="31">
        <f t="shared" si="0"/>
        <v>7775252.83</v>
      </c>
      <c r="H27" s="33">
        <f>H28+H29+H30+H31+H32+H33+H34+H35+H36</f>
        <v>1262318</v>
      </c>
      <c r="I27" s="33">
        <f>I28+I29+I30+I31+I32+I33+I34+I35+I36</f>
        <v>2320314.76</v>
      </c>
      <c r="J27" s="33">
        <f>J28+J29+J30+J31+J32+J33+J34+J35+J36</f>
        <v>1877082.57</v>
      </c>
      <c r="K27" s="33">
        <f>K28+K29+K30+K31+K32+K33+K34+K35+K36</f>
        <v>2315537.5</v>
      </c>
    </row>
    <row r="28" spans="1:11" ht="12.75">
      <c r="A28" s="22" t="s">
        <v>2</v>
      </c>
      <c r="B28" s="23">
        <v>974</v>
      </c>
      <c r="C28" s="24" t="s">
        <v>56</v>
      </c>
      <c r="D28" s="23">
        <v>7969741</v>
      </c>
      <c r="E28" s="23">
        <v>901</v>
      </c>
      <c r="F28" s="25">
        <v>211</v>
      </c>
      <c r="G28" s="31">
        <f t="shared" si="0"/>
        <v>4581144</v>
      </c>
      <c r="H28" s="32">
        <v>655990</v>
      </c>
      <c r="I28" s="32">
        <v>1239041</v>
      </c>
      <c r="J28" s="32">
        <v>1211396</v>
      </c>
      <c r="K28" s="32">
        <v>1474717</v>
      </c>
    </row>
    <row r="29" spans="1:11" ht="12.75">
      <c r="A29" s="22" t="s">
        <v>65</v>
      </c>
      <c r="B29" s="23">
        <v>974</v>
      </c>
      <c r="C29" s="24" t="s">
        <v>56</v>
      </c>
      <c r="D29" s="23">
        <v>7969741</v>
      </c>
      <c r="E29" s="23">
        <v>901</v>
      </c>
      <c r="F29" s="25">
        <v>212</v>
      </c>
      <c r="G29" s="31">
        <f aca="true" t="shared" si="2" ref="G29:G49">H29+I29+J29+K29</f>
        <v>33600</v>
      </c>
      <c r="H29" s="32">
        <v>5600</v>
      </c>
      <c r="I29" s="32">
        <v>8400</v>
      </c>
      <c r="J29" s="32">
        <v>8400</v>
      </c>
      <c r="K29" s="32">
        <v>11200</v>
      </c>
    </row>
    <row r="30" spans="1:11" ht="12.75">
      <c r="A30" s="22" t="s">
        <v>5</v>
      </c>
      <c r="B30" s="23">
        <v>974</v>
      </c>
      <c r="C30" s="24" t="s">
        <v>56</v>
      </c>
      <c r="D30" s="23">
        <v>7969741</v>
      </c>
      <c r="E30" s="23">
        <v>901</v>
      </c>
      <c r="F30" s="25">
        <v>213</v>
      </c>
      <c r="G30" s="31">
        <f t="shared" si="2"/>
        <v>1188537.57</v>
      </c>
      <c r="H30" s="32">
        <v>143404</v>
      </c>
      <c r="I30" s="32">
        <v>289790</v>
      </c>
      <c r="J30" s="32">
        <v>324467.57</v>
      </c>
      <c r="K30" s="32">
        <v>430876</v>
      </c>
    </row>
    <row r="31" spans="1:11" ht="12.75">
      <c r="A31" s="22" t="s">
        <v>7</v>
      </c>
      <c r="B31" s="23">
        <v>974</v>
      </c>
      <c r="C31" s="24" t="s">
        <v>56</v>
      </c>
      <c r="D31" s="23">
        <v>7969741</v>
      </c>
      <c r="E31" s="23">
        <v>901</v>
      </c>
      <c r="F31" s="25">
        <v>221</v>
      </c>
      <c r="G31" s="31">
        <f t="shared" si="2"/>
        <v>12509</v>
      </c>
      <c r="H31" s="32">
        <v>2895</v>
      </c>
      <c r="I31" s="32">
        <v>2887.5</v>
      </c>
      <c r="J31" s="32">
        <v>1800</v>
      </c>
      <c r="K31" s="32">
        <v>4926.5</v>
      </c>
    </row>
    <row r="32" spans="1:11" ht="29.25" customHeight="1">
      <c r="A32" s="22" t="s">
        <v>66</v>
      </c>
      <c r="B32" s="23">
        <v>974</v>
      </c>
      <c r="C32" s="24" t="s">
        <v>56</v>
      </c>
      <c r="D32" s="23">
        <v>7969741</v>
      </c>
      <c r="E32" s="23">
        <v>901</v>
      </c>
      <c r="F32" s="25">
        <v>223</v>
      </c>
      <c r="G32" s="31">
        <f t="shared" si="2"/>
        <v>729723</v>
      </c>
      <c r="H32" s="32">
        <v>243618</v>
      </c>
      <c r="I32" s="32">
        <v>218113</v>
      </c>
      <c r="J32" s="32">
        <v>94714</v>
      </c>
      <c r="K32" s="32">
        <v>173278</v>
      </c>
    </row>
    <row r="33" spans="1:11" ht="38.25" customHeight="1">
      <c r="A33" s="22" t="s">
        <v>19</v>
      </c>
      <c r="B33" s="23">
        <v>974</v>
      </c>
      <c r="C33" s="24" t="s">
        <v>56</v>
      </c>
      <c r="D33" s="23">
        <v>7969741</v>
      </c>
      <c r="E33" s="23">
        <v>901</v>
      </c>
      <c r="F33" s="25">
        <v>225</v>
      </c>
      <c r="G33" s="31">
        <f t="shared" si="2"/>
        <v>329920</v>
      </c>
      <c r="H33" s="32">
        <v>5730</v>
      </c>
      <c r="I33" s="32">
        <v>312730</v>
      </c>
      <c r="J33" s="32">
        <v>5730</v>
      </c>
      <c r="K33" s="32">
        <v>5730</v>
      </c>
    </row>
    <row r="34" spans="1:11" ht="12.75">
      <c r="A34" s="22" t="s">
        <v>20</v>
      </c>
      <c r="B34" s="23">
        <v>974</v>
      </c>
      <c r="C34" s="24" t="s">
        <v>56</v>
      </c>
      <c r="D34" s="23">
        <v>7969741</v>
      </c>
      <c r="E34" s="23">
        <v>901</v>
      </c>
      <c r="F34" s="25">
        <v>226</v>
      </c>
      <c r="G34" s="31">
        <f t="shared" si="2"/>
        <v>53554</v>
      </c>
      <c r="H34" s="32">
        <v>13576</v>
      </c>
      <c r="I34" s="32">
        <v>18936</v>
      </c>
      <c r="J34" s="32">
        <v>10455</v>
      </c>
      <c r="K34" s="32">
        <v>10587</v>
      </c>
    </row>
    <row r="35" spans="1:11" ht="12.75">
      <c r="A35" s="22" t="s">
        <v>26</v>
      </c>
      <c r="B35" s="23">
        <v>974</v>
      </c>
      <c r="C35" s="24" t="s">
        <v>56</v>
      </c>
      <c r="D35" s="23">
        <v>7969741</v>
      </c>
      <c r="E35" s="23">
        <v>901</v>
      </c>
      <c r="F35" s="25">
        <v>290</v>
      </c>
      <c r="G35" s="31">
        <f t="shared" si="2"/>
        <v>535628.26</v>
      </c>
      <c r="H35" s="32">
        <v>126460</v>
      </c>
      <c r="I35" s="32">
        <v>153352.26</v>
      </c>
      <c r="J35" s="32">
        <v>131324</v>
      </c>
      <c r="K35" s="32">
        <v>124492</v>
      </c>
    </row>
    <row r="36" spans="1:11" ht="22.5">
      <c r="A36" s="22" t="s">
        <v>25</v>
      </c>
      <c r="B36" s="23">
        <v>974</v>
      </c>
      <c r="C36" s="24" t="s">
        <v>56</v>
      </c>
      <c r="D36" s="23">
        <v>7969741</v>
      </c>
      <c r="E36" s="23">
        <v>901</v>
      </c>
      <c r="F36" s="25">
        <v>340</v>
      </c>
      <c r="G36" s="31">
        <f t="shared" si="2"/>
        <v>310637</v>
      </c>
      <c r="H36" s="32">
        <v>65045</v>
      </c>
      <c r="I36" s="32">
        <v>77065</v>
      </c>
      <c r="J36" s="32">
        <v>88796</v>
      </c>
      <c r="K36" s="32">
        <v>79731</v>
      </c>
    </row>
    <row r="37" spans="1:11" s="2" customFormat="1" ht="71.25" customHeight="1" hidden="1">
      <c r="A37" s="26" t="s">
        <v>67</v>
      </c>
      <c r="B37" s="27">
        <v>974</v>
      </c>
      <c r="C37" s="28" t="s">
        <v>56</v>
      </c>
      <c r="D37" s="27">
        <v>7969741</v>
      </c>
      <c r="E37" s="27">
        <v>974</v>
      </c>
      <c r="F37" s="27"/>
      <c r="G37" s="31">
        <f t="shared" si="2"/>
        <v>0</v>
      </c>
      <c r="H37" s="33">
        <f>H38</f>
        <v>0</v>
      </c>
      <c r="I37" s="33">
        <f>I38</f>
        <v>0</v>
      </c>
      <c r="J37" s="33">
        <f>J38</f>
        <v>0</v>
      </c>
      <c r="K37" s="33">
        <f>K38</f>
        <v>0</v>
      </c>
    </row>
    <row r="38" spans="1:11" ht="12.75" hidden="1">
      <c r="A38" s="22" t="s">
        <v>24</v>
      </c>
      <c r="B38" s="23">
        <v>974</v>
      </c>
      <c r="C38" s="24" t="s">
        <v>56</v>
      </c>
      <c r="D38" s="23">
        <v>7969741</v>
      </c>
      <c r="E38" s="23">
        <v>901</v>
      </c>
      <c r="F38" s="25">
        <v>310</v>
      </c>
      <c r="G38" s="31">
        <f t="shared" si="2"/>
        <v>0</v>
      </c>
      <c r="H38" s="32">
        <v>0</v>
      </c>
      <c r="I38" s="32"/>
      <c r="J38" s="32">
        <v>0</v>
      </c>
      <c r="K38" s="32">
        <v>0</v>
      </c>
    </row>
    <row r="39" spans="1:11" s="36" customFormat="1" ht="55.5" customHeight="1">
      <c r="A39" s="37" t="s">
        <v>68</v>
      </c>
      <c r="B39" s="38">
        <v>974</v>
      </c>
      <c r="C39" s="39" t="s">
        <v>56</v>
      </c>
      <c r="D39" s="38">
        <v>7971601</v>
      </c>
      <c r="E39" s="38"/>
      <c r="F39" s="38"/>
      <c r="G39" s="40">
        <f t="shared" si="2"/>
        <v>16814</v>
      </c>
      <c r="H39" s="41">
        <f aca="true" t="shared" si="3" ref="H39:K40">H40</f>
        <v>4204</v>
      </c>
      <c r="I39" s="41">
        <f t="shared" si="3"/>
        <v>4204</v>
      </c>
      <c r="J39" s="41">
        <f t="shared" si="3"/>
        <v>4204</v>
      </c>
      <c r="K39" s="41">
        <f t="shared" si="3"/>
        <v>4202</v>
      </c>
    </row>
    <row r="40" spans="1:11" s="2" customFormat="1" ht="22.5">
      <c r="A40" s="26" t="s">
        <v>69</v>
      </c>
      <c r="B40" s="27">
        <v>974</v>
      </c>
      <c r="C40" s="28" t="s">
        <v>56</v>
      </c>
      <c r="D40" s="27">
        <v>7971601</v>
      </c>
      <c r="E40" s="27">
        <v>951</v>
      </c>
      <c r="F40" s="27"/>
      <c r="G40" s="31">
        <f t="shared" si="2"/>
        <v>16814</v>
      </c>
      <c r="H40" s="33">
        <f t="shared" si="3"/>
        <v>4204</v>
      </c>
      <c r="I40" s="33">
        <f t="shared" si="3"/>
        <v>4204</v>
      </c>
      <c r="J40" s="33">
        <f t="shared" si="3"/>
        <v>4204</v>
      </c>
      <c r="K40" s="33">
        <f t="shared" si="3"/>
        <v>4202</v>
      </c>
    </row>
    <row r="41" spans="1:11" ht="12.75">
      <c r="A41" s="22" t="s">
        <v>19</v>
      </c>
      <c r="B41" s="23">
        <v>974</v>
      </c>
      <c r="C41" s="24" t="s">
        <v>56</v>
      </c>
      <c r="D41" s="25">
        <v>7971601</v>
      </c>
      <c r="E41" s="25">
        <v>951</v>
      </c>
      <c r="F41" s="25">
        <v>225</v>
      </c>
      <c r="G41" s="31">
        <f t="shared" si="2"/>
        <v>16814</v>
      </c>
      <c r="H41" s="32">
        <v>4204</v>
      </c>
      <c r="I41" s="32">
        <v>4204</v>
      </c>
      <c r="J41" s="32">
        <v>4204</v>
      </c>
      <c r="K41" s="32">
        <v>4202</v>
      </c>
    </row>
    <row r="42" spans="1:11" s="47" customFormat="1" ht="24.75" customHeight="1">
      <c r="A42" s="42" t="s">
        <v>70</v>
      </c>
      <c r="B42" s="43">
        <v>974</v>
      </c>
      <c r="C42" s="44" t="s">
        <v>56</v>
      </c>
      <c r="D42" s="43">
        <v>7976302</v>
      </c>
      <c r="E42" s="43"/>
      <c r="F42" s="43"/>
      <c r="G42" s="45">
        <f t="shared" si="2"/>
        <v>747829.7000000001</v>
      </c>
      <c r="H42" s="41">
        <f>H43+H53</f>
        <v>126624</v>
      </c>
      <c r="I42" s="46">
        <f>I43</f>
        <v>56979</v>
      </c>
      <c r="J42" s="46">
        <f>J43</f>
        <v>260122.30000000002</v>
      </c>
      <c r="K42" s="46">
        <f>K43</f>
        <v>304104.4</v>
      </c>
    </row>
    <row r="43" spans="1:11" s="2" customFormat="1" ht="22.5">
      <c r="A43" s="26" t="s">
        <v>69</v>
      </c>
      <c r="B43" s="27">
        <v>974</v>
      </c>
      <c r="C43" s="28" t="s">
        <v>56</v>
      </c>
      <c r="D43" s="27">
        <v>7976302</v>
      </c>
      <c r="E43" s="27">
        <v>951</v>
      </c>
      <c r="F43" s="27"/>
      <c r="G43" s="31">
        <f t="shared" si="2"/>
        <v>747829.7000000001</v>
      </c>
      <c r="H43" s="33">
        <f>H44+H49+H45+H46+H47+H48+H49</f>
        <v>126624</v>
      </c>
      <c r="I43" s="33">
        <f>I44+I49+I45+I46+I47+I48+I49</f>
        <v>56979</v>
      </c>
      <c r="J43" s="33">
        <f>J44+J45+J46+J47+J48+J49</f>
        <v>260122.30000000002</v>
      </c>
      <c r="K43" s="33">
        <f>K44+K49+K45+K46+K47+K48+K49</f>
        <v>304104.4</v>
      </c>
    </row>
    <row r="44" spans="1:11" ht="12.75">
      <c r="A44" s="22" t="s">
        <v>2</v>
      </c>
      <c r="B44" s="23">
        <v>974</v>
      </c>
      <c r="C44" s="24" t="s">
        <v>56</v>
      </c>
      <c r="D44" s="25">
        <v>7976302</v>
      </c>
      <c r="E44" s="25">
        <v>951</v>
      </c>
      <c r="F44" s="25">
        <v>211</v>
      </c>
      <c r="G44" s="31">
        <f t="shared" si="2"/>
        <v>181370</v>
      </c>
      <c r="H44" s="32">
        <v>100689</v>
      </c>
      <c r="I44" s="32">
        <v>45150</v>
      </c>
      <c r="J44" s="32">
        <v>0</v>
      </c>
      <c r="K44" s="32">
        <v>35531</v>
      </c>
    </row>
    <row r="45" spans="1:11" ht="12.75">
      <c r="A45" s="22" t="s">
        <v>65</v>
      </c>
      <c r="B45" s="23">
        <v>974</v>
      </c>
      <c r="C45" s="24" t="s">
        <v>56</v>
      </c>
      <c r="D45" s="25">
        <v>7976302</v>
      </c>
      <c r="E45" s="25">
        <v>951</v>
      </c>
      <c r="F45" s="25">
        <v>212</v>
      </c>
      <c r="G45" s="31">
        <f t="shared" si="2"/>
        <v>200</v>
      </c>
      <c r="H45" s="32">
        <v>0</v>
      </c>
      <c r="I45" s="32">
        <v>0</v>
      </c>
      <c r="J45" s="32">
        <v>0</v>
      </c>
      <c r="K45" s="32">
        <v>200</v>
      </c>
    </row>
    <row r="46" spans="1:11" ht="12.75">
      <c r="A46" s="22" t="s">
        <v>5</v>
      </c>
      <c r="B46" s="23">
        <v>974</v>
      </c>
      <c r="C46" s="24" t="s">
        <v>56</v>
      </c>
      <c r="D46" s="25">
        <v>7976302</v>
      </c>
      <c r="E46" s="25">
        <v>951</v>
      </c>
      <c r="F46" s="25">
        <v>213</v>
      </c>
      <c r="G46" s="31">
        <f t="shared" si="2"/>
        <v>47073</v>
      </c>
      <c r="H46" s="32">
        <v>25935</v>
      </c>
      <c r="I46" s="32">
        <v>11829</v>
      </c>
      <c r="J46" s="32">
        <v>0</v>
      </c>
      <c r="K46" s="32">
        <v>9309</v>
      </c>
    </row>
    <row r="47" spans="1:11" ht="12.75">
      <c r="A47" s="22" t="s">
        <v>19</v>
      </c>
      <c r="B47" s="23">
        <v>974</v>
      </c>
      <c r="C47" s="24" t="s">
        <v>56</v>
      </c>
      <c r="D47" s="25">
        <v>7976302</v>
      </c>
      <c r="E47" s="25">
        <v>951</v>
      </c>
      <c r="F47" s="25">
        <v>225</v>
      </c>
      <c r="G47" s="31">
        <f t="shared" si="2"/>
        <v>370092</v>
      </c>
      <c r="H47" s="32">
        <v>0</v>
      </c>
      <c r="I47" s="32">
        <v>0</v>
      </c>
      <c r="J47" s="32">
        <v>111027.6</v>
      </c>
      <c r="K47" s="32">
        <v>259064.4</v>
      </c>
    </row>
    <row r="48" spans="1:11" ht="12.75">
      <c r="A48" s="22" t="s">
        <v>76</v>
      </c>
      <c r="B48" s="23">
        <v>974</v>
      </c>
      <c r="C48" s="24" t="s">
        <v>56</v>
      </c>
      <c r="D48" s="25">
        <v>7976302</v>
      </c>
      <c r="E48" s="25">
        <v>951</v>
      </c>
      <c r="F48" s="25">
        <v>310</v>
      </c>
      <c r="G48" s="31">
        <f t="shared" si="2"/>
        <v>99681.8</v>
      </c>
      <c r="H48" s="32">
        <v>0</v>
      </c>
      <c r="I48" s="32">
        <v>0</v>
      </c>
      <c r="J48" s="32">
        <v>99681.8</v>
      </c>
      <c r="K48" s="32">
        <v>0</v>
      </c>
    </row>
    <row r="49" spans="1:11" ht="22.5">
      <c r="A49" s="22" t="s">
        <v>77</v>
      </c>
      <c r="B49" s="23">
        <v>974</v>
      </c>
      <c r="C49" s="24" t="s">
        <v>56</v>
      </c>
      <c r="D49" s="25">
        <v>7976302</v>
      </c>
      <c r="E49" s="25">
        <v>951</v>
      </c>
      <c r="F49" s="25">
        <v>340</v>
      </c>
      <c r="G49" s="31">
        <f t="shared" si="2"/>
        <v>49412.9</v>
      </c>
      <c r="H49" s="32">
        <v>0</v>
      </c>
      <c r="I49" s="32">
        <v>0</v>
      </c>
      <c r="J49" s="32">
        <v>49412.9</v>
      </c>
      <c r="K49" s="32">
        <v>0</v>
      </c>
    </row>
    <row r="50" spans="1:7" ht="12.75">
      <c r="A50" s="16" t="s">
        <v>50</v>
      </c>
      <c r="B50" s="69"/>
      <c r="C50" s="69"/>
      <c r="D50" s="75" t="s">
        <v>72</v>
      </c>
      <c r="E50" s="75"/>
      <c r="G50" s="60"/>
    </row>
    <row r="51" spans="4:7" ht="12.75">
      <c r="D51" s="72" t="s">
        <v>53</v>
      </c>
      <c r="E51" s="72"/>
      <c r="G51" s="60"/>
    </row>
    <row r="52" spans="1:7" ht="12.75">
      <c r="A52" t="s">
        <v>51</v>
      </c>
      <c r="B52" s="69"/>
      <c r="C52" s="69"/>
      <c r="D52" s="75" t="s">
        <v>73</v>
      </c>
      <c r="E52" s="75"/>
      <c r="G52" s="60"/>
    </row>
    <row r="53" spans="4:7" ht="12.75">
      <c r="D53" s="72" t="s">
        <v>53</v>
      </c>
      <c r="E53" s="72"/>
      <c r="G53" s="60"/>
    </row>
    <row r="54" ht="12.75">
      <c r="G54" s="60"/>
    </row>
    <row r="55" spans="1:7" ht="12.75">
      <c r="A55" s="17" t="s">
        <v>78</v>
      </c>
      <c r="G55" s="60"/>
    </row>
    <row r="56" ht="12.75">
      <c r="G56" s="60"/>
    </row>
    <row r="57" ht="12.75">
      <c r="G57" s="60"/>
    </row>
    <row r="58" ht="12.75">
      <c r="G58" s="60"/>
    </row>
    <row r="59" ht="12.75">
      <c r="G59" s="60"/>
    </row>
    <row r="60" ht="12.75">
      <c r="G60" s="60"/>
    </row>
    <row r="61" ht="12.75">
      <c r="G61" s="60"/>
    </row>
    <row r="62" ht="12.75">
      <c r="G62" s="60"/>
    </row>
    <row r="63" ht="12.75">
      <c r="G63" s="60"/>
    </row>
    <row r="64" ht="12.75">
      <c r="G64" s="60"/>
    </row>
    <row r="65" ht="12.75">
      <c r="G65" s="60"/>
    </row>
    <row r="66" ht="12.75">
      <c r="G66" s="60"/>
    </row>
    <row r="67" ht="12.75">
      <c r="G67" s="60"/>
    </row>
    <row r="68" ht="12.75">
      <c r="G68" s="60"/>
    </row>
    <row r="69" ht="12.75">
      <c r="G69" s="60"/>
    </row>
    <row r="70" ht="12.75">
      <c r="G70" s="60"/>
    </row>
    <row r="71" ht="12.75">
      <c r="G71" s="60"/>
    </row>
    <row r="72" ht="12.75">
      <c r="G72" s="60"/>
    </row>
    <row r="73" ht="12.75">
      <c r="G73" s="60"/>
    </row>
    <row r="74" ht="12.75">
      <c r="G74" s="60"/>
    </row>
    <row r="75" ht="12.75">
      <c r="G75" s="60"/>
    </row>
    <row r="76" ht="12.75">
      <c r="G76" s="60"/>
    </row>
    <row r="77" ht="12.75">
      <c r="G77" s="60"/>
    </row>
    <row r="78" ht="12.75">
      <c r="G78" s="60"/>
    </row>
    <row r="79" ht="12.75">
      <c r="G79" s="60"/>
    </row>
    <row r="80" ht="12.75">
      <c r="G80" s="60"/>
    </row>
    <row r="81" ht="12.75">
      <c r="G81" s="60"/>
    </row>
    <row r="82" ht="12.75">
      <c r="G82" s="60"/>
    </row>
    <row r="83" ht="12.75">
      <c r="G83" s="60"/>
    </row>
    <row r="84" ht="12.75">
      <c r="G84" s="60"/>
    </row>
    <row r="85" ht="12.75">
      <c r="G85" s="60"/>
    </row>
    <row r="86" ht="12.75">
      <c r="G86" s="60"/>
    </row>
    <row r="87" ht="12.75">
      <c r="G87" s="60"/>
    </row>
    <row r="88" ht="12.75">
      <c r="G88" s="60"/>
    </row>
    <row r="89" ht="12.75">
      <c r="G89" s="60"/>
    </row>
    <row r="90" ht="12.75">
      <c r="G90" s="60"/>
    </row>
    <row r="91" ht="12.75">
      <c r="G91" s="60"/>
    </row>
    <row r="92" ht="12.75">
      <c r="G92" s="60"/>
    </row>
    <row r="93" ht="12.75">
      <c r="G93" s="60"/>
    </row>
    <row r="94" ht="12.75">
      <c r="G94" s="60"/>
    </row>
    <row r="95" ht="12.75">
      <c r="G95" s="60"/>
    </row>
    <row r="96" ht="12.75">
      <c r="G96" s="60"/>
    </row>
    <row r="97" ht="12.75">
      <c r="G97" s="60"/>
    </row>
    <row r="98" ht="12.75">
      <c r="G98" s="60"/>
    </row>
    <row r="99" ht="12.75">
      <c r="G99" s="60"/>
    </row>
    <row r="100" ht="12.75">
      <c r="G100" s="60"/>
    </row>
    <row r="101" ht="12.75">
      <c r="G101" s="60"/>
    </row>
    <row r="102" ht="12.75">
      <c r="G102" s="60"/>
    </row>
    <row r="103" ht="12.75">
      <c r="G103" s="60"/>
    </row>
    <row r="104" ht="12.75">
      <c r="G104" s="60"/>
    </row>
    <row r="105" ht="12.75">
      <c r="G105" s="60"/>
    </row>
    <row r="106" ht="12.75">
      <c r="G106" s="60"/>
    </row>
    <row r="107" ht="12.75">
      <c r="G107" s="60"/>
    </row>
    <row r="108" ht="12.75">
      <c r="G108" s="60"/>
    </row>
    <row r="109" ht="12.75">
      <c r="G109" s="60"/>
    </row>
    <row r="110" ht="12.75">
      <c r="G110" s="60"/>
    </row>
    <row r="111" ht="12.75">
      <c r="G111" s="60"/>
    </row>
    <row r="112" ht="12.75">
      <c r="G112" s="60"/>
    </row>
    <row r="113" ht="12.75">
      <c r="G113" s="60"/>
    </row>
    <row r="114" ht="12.75">
      <c r="G114" s="60"/>
    </row>
    <row r="115" ht="12.75">
      <c r="G115" s="60"/>
    </row>
    <row r="116" ht="12.75">
      <c r="G116" s="60"/>
    </row>
    <row r="117" ht="12.75">
      <c r="G117" s="60"/>
    </row>
    <row r="118" ht="12.75">
      <c r="G118" s="60"/>
    </row>
    <row r="119" ht="12.75">
      <c r="G119" s="60"/>
    </row>
    <row r="120" ht="12.75">
      <c r="G120" s="60"/>
    </row>
    <row r="121" ht="12.75">
      <c r="G121" s="60"/>
    </row>
    <row r="122" ht="12.75">
      <c r="G122" s="60"/>
    </row>
    <row r="123" ht="12.75">
      <c r="G123" s="60"/>
    </row>
    <row r="124" ht="12.75">
      <c r="G124" s="60"/>
    </row>
    <row r="125" ht="12.75">
      <c r="G125" s="60"/>
    </row>
    <row r="126" ht="12.75">
      <c r="G126" s="60"/>
    </row>
    <row r="127" ht="12.75">
      <c r="G127" s="60"/>
    </row>
    <row r="128" ht="12.75">
      <c r="G128" s="60"/>
    </row>
    <row r="129" ht="12.75">
      <c r="G129" s="60"/>
    </row>
    <row r="130" ht="12.75">
      <c r="G130" s="60"/>
    </row>
    <row r="131" ht="12.75">
      <c r="G131" s="60"/>
    </row>
    <row r="132" ht="12.75">
      <c r="G132" s="60"/>
    </row>
    <row r="133" ht="12.75">
      <c r="G133" s="60"/>
    </row>
    <row r="134" ht="12.75">
      <c r="G134" s="60"/>
    </row>
    <row r="135" ht="12.75">
      <c r="G135" s="60"/>
    </row>
    <row r="136" ht="12.75">
      <c r="G136" s="60"/>
    </row>
    <row r="137" ht="12.75">
      <c r="G137" s="60"/>
    </row>
    <row r="138" ht="12.75">
      <c r="G138" s="60"/>
    </row>
    <row r="139" ht="12.75">
      <c r="G139" s="60"/>
    </row>
    <row r="140" ht="12.75">
      <c r="G140" s="60"/>
    </row>
    <row r="141" ht="12.75">
      <c r="G141" s="60"/>
    </row>
    <row r="142" ht="12.75">
      <c r="G142" s="60"/>
    </row>
    <row r="143" ht="12.75">
      <c r="G143" s="60"/>
    </row>
    <row r="144" ht="12.75">
      <c r="G144" s="60"/>
    </row>
    <row r="145" ht="12.75">
      <c r="G145" s="60"/>
    </row>
    <row r="146" ht="12.75">
      <c r="G146" s="60"/>
    </row>
    <row r="147" ht="12.75">
      <c r="G147" s="60"/>
    </row>
    <row r="148" ht="12.75">
      <c r="G148" s="60"/>
    </row>
    <row r="149" ht="12.75">
      <c r="G149" s="60"/>
    </row>
    <row r="150" ht="12.75">
      <c r="G150" s="60"/>
    </row>
    <row r="151" ht="12.75">
      <c r="G151" s="60"/>
    </row>
    <row r="152" ht="12.75">
      <c r="G152" s="60"/>
    </row>
    <row r="153" ht="12.75">
      <c r="G153" s="60"/>
    </row>
    <row r="154" ht="12.75">
      <c r="G154" s="60"/>
    </row>
    <row r="155" ht="12.75">
      <c r="G155" s="60"/>
    </row>
    <row r="156" ht="12.75">
      <c r="G156" s="60"/>
    </row>
    <row r="157" ht="12.75">
      <c r="G157" s="60"/>
    </row>
    <row r="158" ht="12.75">
      <c r="G158" s="60"/>
    </row>
    <row r="159" ht="12.75">
      <c r="G159" s="60"/>
    </row>
    <row r="160" ht="12.75">
      <c r="G160" s="60"/>
    </row>
    <row r="161" ht="12.75">
      <c r="G161" s="60"/>
    </row>
    <row r="162" ht="12.75">
      <c r="G162" s="60"/>
    </row>
    <row r="163" ht="12.75">
      <c r="G163" s="60"/>
    </row>
    <row r="164" ht="12.75">
      <c r="G164" s="60"/>
    </row>
    <row r="165" ht="12.75">
      <c r="G165" s="60"/>
    </row>
    <row r="166" ht="12.75">
      <c r="G166" s="60"/>
    </row>
    <row r="167" ht="12.75">
      <c r="G167" s="60"/>
    </row>
    <row r="168" ht="12.75">
      <c r="G168" s="60"/>
    </row>
    <row r="169" ht="12.75">
      <c r="G169" s="60"/>
    </row>
    <row r="170" ht="12.75">
      <c r="G170" s="60"/>
    </row>
    <row r="171" ht="12.75">
      <c r="G171" s="60"/>
    </row>
    <row r="172" ht="12.75">
      <c r="G172" s="60"/>
    </row>
    <row r="173" ht="12.75">
      <c r="G173" s="60"/>
    </row>
    <row r="174" ht="12.75">
      <c r="G174" s="60"/>
    </row>
    <row r="175" ht="12.75">
      <c r="G175" s="60"/>
    </row>
    <row r="176" ht="12.75">
      <c r="G176" s="60"/>
    </row>
    <row r="177" ht="12.75">
      <c r="G177" s="60"/>
    </row>
    <row r="178" ht="12.75">
      <c r="G178" s="60"/>
    </row>
    <row r="179" ht="12.75">
      <c r="G179" s="60"/>
    </row>
    <row r="180" ht="12.75">
      <c r="G180" s="60"/>
    </row>
    <row r="181" ht="12.75">
      <c r="G181" s="60"/>
    </row>
    <row r="182" ht="12.75">
      <c r="G182" s="60"/>
    </row>
    <row r="183" ht="12.75">
      <c r="G183" s="60"/>
    </row>
    <row r="184" ht="12.75">
      <c r="G184" s="60"/>
    </row>
    <row r="185" ht="12.75">
      <c r="G185" s="60"/>
    </row>
    <row r="186" ht="12.75">
      <c r="G186" s="60"/>
    </row>
    <row r="187" ht="12.75">
      <c r="G187" s="60"/>
    </row>
    <row r="188" ht="12.75">
      <c r="G188" s="60"/>
    </row>
    <row r="189" ht="12.75">
      <c r="G189" s="60"/>
    </row>
    <row r="190" ht="12.75">
      <c r="G190" s="60"/>
    </row>
    <row r="191" ht="12.75">
      <c r="G191" s="60"/>
    </row>
    <row r="192" ht="12.75">
      <c r="G192" s="60"/>
    </row>
    <row r="193" ht="12.75">
      <c r="G193" s="60"/>
    </row>
    <row r="194" ht="12.75">
      <c r="G194" s="60"/>
    </row>
    <row r="195" ht="12.75">
      <c r="G195" s="60"/>
    </row>
    <row r="196" ht="12.75">
      <c r="G196" s="60"/>
    </row>
    <row r="197" ht="12.75">
      <c r="G197" s="60"/>
    </row>
    <row r="198" ht="12.75">
      <c r="G198" s="60"/>
    </row>
    <row r="199" ht="12.75">
      <c r="G199" s="60"/>
    </row>
    <row r="200" ht="12.75">
      <c r="G200" s="60"/>
    </row>
    <row r="201" ht="12.75">
      <c r="G201" s="60"/>
    </row>
    <row r="202" ht="12.75">
      <c r="G202" s="60"/>
    </row>
    <row r="203" ht="12.75">
      <c r="G203" s="60"/>
    </row>
    <row r="204" ht="12.75">
      <c r="G204" s="60"/>
    </row>
    <row r="205" ht="12.75">
      <c r="G205" s="60"/>
    </row>
    <row r="206" ht="12.75">
      <c r="G206" s="60"/>
    </row>
    <row r="207" ht="12.75">
      <c r="G207" s="60"/>
    </row>
    <row r="208" ht="12.75">
      <c r="G208" s="60"/>
    </row>
    <row r="209" ht="12.75">
      <c r="G209" s="60"/>
    </row>
    <row r="210" ht="12.75">
      <c r="G210" s="60"/>
    </row>
    <row r="211" ht="12.75">
      <c r="G211" s="60"/>
    </row>
  </sheetData>
  <sheetProtection/>
  <mergeCells count="18">
    <mergeCell ref="H12:K12"/>
    <mergeCell ref="B7:F7"/>
    <mergeCell ref="A8:G8"/>
    <mergeCell ref="A12:A13"/>
    <mergeCell ref="B12:F12"/>
    <mergeCell ref="G12:G13"/>
    <mergeCell ref="D53:E53"/>
    <mergeCell ref="B50:C50"/>
    <mergeCell ref="D50:E50"/>
    <mergeCell ref="D51:E51"/>
    <mergeCell ref="B52:C52"/>
    <mergeCell ref="D52:E52"/>
    <mergeCell ref="A5:K5"/>
    <mergeCell ref="A6:K6"/>
    <mergeCell ref="H1:J1"/>
    <mergeCell ref="H2:J2"/>
    <mergeCell ref="H3:J3"/>
    <mergeCell ref="H4:I4"/>
  </mergeCells>
  <printOptions/>
  <pageMargins left="0.75" right="0.75" top="0.51" bottom="0.44" header="0.5" footer="0.5"/>
  <pageSetup horizontalDpi="600" verticalDpi="600" orientation="landscape" paperSize="9" scale="81" r:id="rId1"/>
  <rowBreaks count="1" manualBreakCount="1"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pane ySplit="11" topLeftCell="BM15" activePane="bottomLeft" state="frozen"/>
      <selection pane="topLeft" activeCell="A4" sqref="A4"/>
      <selection pane="bottomLeft" activeCell="J9" sqref="J9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7.25390625" style="0" customWidth="1"/>
    <col min="4" max="4" width="11.875" style="0" customWidth="1"/>
    <col min="6" max="6" width="7.00390625" style="0" customWidth="1"/>
    <col min="7" max="7" width="11.375" style="12" customWidth="1"/>
    <col min="8" max="8" width="13.00390625" style="0" customWidth="1"/>
    <col min="9" max="9" width="12.375" style="0" customWidth="1"/>
    <col min="10" max="10" width="12.875" style="0" customWidth="1"/>
    <col min="11" max="11" width="11.75390625" style="0" customWidth="1"/>
  </cols>
  <sheetData>
    <row r="1" spans="8:10" ht="12.75">
      <c r="H1" s="68" t="s">
        <v>38</v>
      </c>
      <c r="I1" s="68"/>
      <c r="J1" s="68"/>
    </row>
    <row r="2" spans="8:10" ht="12.75">
      <c r="H2" s="68" t="s">
        <v>39</v>
      </c>
      <c r="I2" s="68"/>
      <c r="J2" s="68"/>
    </row>
    <row r="3" spans="8:10" ht="12.75">
      <c r="H3" s="68" t="s">
        <v>40</v>
      </c>
      <c r="I3" s="68"/>
      <c r="J3" s="68"/>
    </row>
    <row r="4" spans="8:10" ht="12.75">
      <c r="H4" s="69"/>
      <c r="I4" s="69"/>
      <c r="J4" t="s">
        <v>41</v>
      </c>
    </row>
    <row r="5" spans="1:11" ht="12.75">
      <c r="A5" s="70" t="s">
        <v>42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70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49" t="s">
        <v>48</v>
      </c>
      <c r="B7" s="78" t="s">
        <v>71</v>
      </c>
      <c r="C7" s="78"/>
      <c r="D7" s="78"/>
      <c r="E7" s="78"/>
      <c r="F7" s="78"/>
      <c r="G7" s="78"/>
      <c r="H7" s="3"/>
      <c r="I7" s="8"/>
      <c r="J7" s="8" t="s">
        <v>44</v>
      </c>
      <c r="K7" s="3"/>
    </row>
    <row r="8" spans="1:11" ht="12.75">
      <c r="A8" s="79"/>
      <c r="B8" s="79"/>
      <c r="C8" s="79"/>
      <c r="D8" s="79"/>
      <c r="E8" s="79"/>
      <c r="F8" s="79"/>
      <c r="G8" s="79"/>
      <c r="H8" s="3"/>
      <c r="I8" s="8" t="s">
        <v>45</v>
      </c>
      <c r="J8" s="8">
        <v>27768210</v>
      </c>
      <c r="K8" s="3"/>
    </row>
    <row r="9" spans="1:11" ht="12.75">
      <c r="A9" s="50"/>
      <c r="B9" s="50"/>
      <c r="C9" s="50"/>
      <c r="D9" s="50"/>
      <c r="E9" s="50"/>
      <c r="F9" s="50"/>
      <c r="G9" s="50"/>
      <c r="H9" s="3"/>
      <c r="I9" s="8" t="s">
        <v>46</v>
      </c>
      <c r="J9" s="8"/>
      <c r="K9" s="3"/>
    </row>
    <row r="10" spans="1:11" ht="12.75">
      <c r="A10" s="49" t="s">
        <v>49</v>
      </c>
      <c r="B10" s="50"/>
      <c r="C10" s="50"/>
      <c r="D10" s="50"/>
      <c r="E10" s="50"/>
      <c r="F10" s="50"/>
      <c r="G10" s="50"/>
      <c r="H10" s="3"/>
      <c r="I10" s="8" t="s">
        <v>47</v>
      </c>
      <c r="J10" s="8">
        <v>383</v>
      </c>
      <c r="K10" s="3"/>
    </row>
    <row r="11" spans="1:6" ht="12.75">
      <c r="A11" s="12"/>
      <c r="B11" s="12"/>
      <c r="C11" s="12"/>
      <c r="D11" s="12"/>
      <c r="E11" s="12"/>
      <c r="F11" s="12"/>
    </row>
    <row r="12" spans="1:11" ht="24.75" customHeight="1">
      <c r="A12" s="73" t="s">
        <v>0</v>
      </c>
      <c r="B12" s="76" t="s">
        <v>32</v>
      </c>
      <c r="C12" s="76"/>
      <c r="D12" s="76"/>
      <c r="E12" s="76"/>
      <c r="F12" s="76"/>
      <c r="G12" s="77" t="s">
        <v>54</v>
      </c>
      <c r="H12" s="67" t="s">
        <v>37</v>
      </c>
      <c r="I12" s="67"/>
      <c r="J12" s="67"/>
      <c r="K12" s="67"/>
    </row>
    <row r="13" spans="1:11" ht="43.5" customHeight="1">
      <c r="A13" s="74"/>
      <c r="B13" s="4" t="s">
        <v>14</v>
      </c>
      <c r="C13" s="4" t="s">
        <v>27</v>
      </c>
      <c r="D13" s="6" t="s">
        <v>28</v>
      </c>
      <c r="E13" s="7" t="s">
        <v>29</v>
      </c>
      <c r="F13" s="4" t="s">
        <v>30</v>
      </c>
      <c r="G13" s="77"/>
      <c r="H13" s="5" t="s">
        <v>33</v>
      </c>
      <c r="I13" s="5" t="s">
        <v>34</v>
      </c>
      <c r="J13" s="5" t="s">
        <v>35</v>
      </c>
      <c r="K13" s="5" t="s">
        <v>36</v>
      </c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56">
        <v>7</v>
      </c>
      <c r="H14" s="4">
        <v>8</v>
      </c>
      <c r="I14" s="4">
        <v>9</v>
      </c>
      <c r="J14" s="4">
        <v>10</v>
      </c>
      <c r="K14" s="4">
        <v>11</v>
      </c>
    </row>
    <row r="15" spans="1:11" s="47" customFormat="1" ht="12.75">
      <c r="A15" s="42" t="s">
        <v>1</v>
      </c>
      <c r="B15" s="43"/>
      <c r="C15" s="43"/>
      <c r="D15" s="43"/>
      <c r="E15" s="43"/>
      <c r="F15" s="43"/>
      <c r="G15" s="57">
        <f aca="true" t="shared" si="0" ref="G15:G49">H15+I15+J15+K15</f>
        <v>10297749.81</v>
      </c>
      <c r="H15" s="48">
        <f>H16+H23+H26+H39+H42</f>
        <v>1813086</v>
      </c>
      <c r="I15" s="48">
        <f>I16+I23+I26+I39+I42</f>
        <v>2931416.6399999997</v>
      </c>
      <c r="J15" s="48">
        <f>J16+J23+J26+J39+J42</f>
        <v>2524969.27</v>
      </c>
      <c r="K15" s="48">
        <f>K16+K23+K26+K39+K42</f>
        <v>3028277.9</v>
      </c>
    </row>
    <row r="16" spans="1:11" s="36" customFormat="1" ht="22.5">
      <c r="A16" s="37" t="s">
        <v>55</v>
      </c>
      <c r="B16" s="38">
        <v>974</v>
      </c>
      <c r="C16" s="39" t="s">
        <v>56</v>
      </c>
      <c r="D16" s="38">
        <v>4209900</v>
      </c>
      <c r="E16" s="38"/>
      <c r="F16" s="38"/>
      <c r="G16" s="57">
        <f t="shared" si="0"/>
        <v>1754079.28</v>
      </c>
      <c r="H16" s="35">
        <f>H17+H19</f>
        <v>415672</v>
      </c>
      <c r="I16" s="35">
        <f>I17+I19</f>
        <v>545650.88</v>
      </c>
      <c r="J16" s="35">
        <f>J17+J19</f>
        <v>377253.4</v>
      </c>
      <c r="K16" s="35">
        <f>K17+K19</f>
        <v>415503</v>
      </c>
    </row>
    <row r="17" spans="1:11" s="2" customFormat="1" ht="12.75">
      <c r="A17" s="19" t="s">
        <v>57</v>
      </c>
      <c r="B17" s="20">
        <v>974</v>
      </c>
      <c r="C17" s="21" t="s">
        <v>56</v>
      </c>
      <c r="D17" s="20">
        <v>4209900</v>
      </c>
      <c r="E17" s="20">
        <v>900</v>
      </c>
      <c r="F17" s="20"/>
      <c r="G17" s="58">
        <f t="shared" si="0"/>
        <v>1712661.88</v>
      </c>
      <c r="H17" s="30">
        <f>H18</f>
        <v>415672</v>
      </c>
      <c r="I17" s="30">
        <f>I18</f>
        <v>545650.88</v>
      </c>
      <c r="J17" s="30">
        <f>J18</f>
        <v>335836</v>
      </c>
      <c r="K17" s="30">
        <f>K18</f>
        <v>415503</v>
      </c>
    </row>
    <row r="18" spans="1:11" ht="22.5">
      <c r="A18" s="22" t="s">
        <v>25</v>
      </c>
      <c r="B18" s="23">
        <v>974</v>
      </c>
      <c r="C18" s="24" t="s">
        <v>56</v>
      </c>
      <c r="D18" s="23">
        <v>4209900</v>
      </c>
      <c r="E18" s="23">
        <v>900</v>
      </c>
      <c r="F18" s="25">
        <v>340</v>
      </c>
      <c r="G18" s="57">
        <f t="shared" si="0"/>
        <v>1712661.88</v>
      </c>
      <c r="H18" s="32">
        <v>415672</v>
      </c>
      <c r="I18" s="32">
        <v>545650.88</v>
      </c>
      <c r="J18" s="32">
        <v>335836</v>
      </c>
      <c r="K18" s="32">
        <v>415503</v>
      </c>
    </row>
    <row r="19" spans="1:11" s="2" customFormat="1" ht="22.5">
      <c r="A19" s="26" t="s">
        <v>58</v>
      </c>
      <c r="B19" s="27">
        <v>974</v>
      </c>
      <c r="C19" s="28" t="s">
        <v>56</v>
      </c>
      <c r="D19" s="27">
        <v>4209900</v>
      </c>
      <c r="E19" s="27">
        <v>910</v>
      </c>
      <c r="F19" s="27"/>
      <c r="G19" s="57">
        <f t="shared" si="0"/>
        <v>41417.4</v>
      </c>
      <c r="H19" s="33">
        <f>H20+H21+H22</f>
        <v>0</v>
      </c>
      <c r="I19" s="33">
        <f>I20+I21+I22</f>
        <v>0</v>
      </c>
      <c r="J19" s="33">
        <f>J20+J21+J22</f>
        <v>41417.4</v>
      </c>
      <c r="K19" s="33">
        <f>K20+K21+K22</f>
        <v>0</v>
      </c>
    </row>
    <row r="20" spans="1:11" ht="12.75" hidden="1">
      <c r="A20" s="18" t="s">
        <v>59</v>
      </c>
      <c r="B20" s="10">
        <v>974</v>
      </c>
      <c r="C20" s="9" t="s">
        <v>56</v>
      </c>
      <c r="D20" s="10">
        <v>4209900</v>
      </c>
      <c r="E20" s="10">
        <v>910</v>
      </c>
      <c r="F20" s="4">
        <v>222</v>
      </c>
      <c r="G20" s="58">
        <f t="shared" si="0"/>
        <v>0</v>
      </c>
      <c r="H20" s="34"/>
      <c r="I20" s="34"/>
      <c r="J20" s="34"/>
      <c r="K20" s="34"/>
    </row>
    <row r="21" spans="1:11" ht="12.75">
      <c r="A21" s="18" t="s">
        <v>60</v>
      </c>
      <c r="B21" s="10">
        <v>974</v>
      </c>
      <c r="C21" s="9" t="s">
        <v>56</v>
      </c>
      <c r="D21" s="10">
        <v>4209900</v>
      </c>
      <c r="E21" s="10">
        <v>910</v>
      </c>
      <c r="F21" s="4">
        <v>226</v>
      </c>
      <c r="G21" s="58">
        <f t="shared" si="0"/>
        <v>13082</v>
      </c>
      <c r="H21" s="34"/>
      <c r="I21" s="34"/>
      <c r="J21" s="34">
        <v>13082</v>
      </c>
      <c r="K21" s="34"/>
    </row>
    <row r="22" spans="1:11" ht="12.75">
      <c r="A22" s="18" t="s">
        <v>24</v>
      </c>
      <c r="B22" s="10">
        <v>974</v>
      </c>
      <c r="C22" s="9" t="s">
        <v>56</v>
      </c>
      <c r="D22" s="10">
        <v>4209900</v>
      </c>
      <c r="E22" s="10">
        <v>910</v>
      </c>
      <c r="F22" s="4">
        <v>310</v>
      </c>
      <c r="G22" s="58">
        <f t="shared" si="0"/>
        <v>28335.4</v>
      </c>
      <c r="H22" s="34"/>
      <c r="I22" s="34"/>
      <c r="J22" s="34">
        <v>28335.4</v>
      </c>
      <c r="K22" s="34"/>
    </row>
    <row r="23" spans="1:11" s="36" customFormat="1" ht="22.5">
      <c r="A23" s="37" t="s">
        <v>61</v>
      </c>
      <c r="B23" s="38">
        <v>974</v>
      </c>
      <c r="C23" s="39" t="s">
        <v>56</v>
      </c>
      <c r="D23" s="38">
        <v>7958200</v>
      </c>
      <c r="E23" s="38"/>
      <c r="F23" s="38"/>
      <c r="G23" s="57">
        <f t="shared" si="0"/>
        <v>17070</v>
      </c>
      <c r="H23" s="41">
        <f aca="true" t="shared" si="1" ref="H23:K24">H24</f>
        <v>4268</v>
      </c>
      <c r="I23" s="41">
        <f t="shared" si="1"/>
        <v>4268</v>
      </c>
      <c r="J23" s="41">
        <f t="shared" si="1"/>
        <v>4268</v>
      </c>
      <c r="K23" s="41">
        <f t="shared" si="1"/>
        <v>4266</v>
      </c>
    </row>
    <row r="24" spans="1:11" s="2" customFormat="1" ht="22.5">
      <c r="A24" s="26" t="s">
        <v>62</v>
      </c>
      <c r="B24" s="27">
        <v>974</v>
      </c>
      <c r="C24" s="28" t="s">
        <v>56</v>
      </c>
      <c r="D24" s="27">
        <v>7958200</v>
      </c>
      <c r="E24" s="27">
        <v>950</v>
      </c>
      <c r="F24" s="27"/>
      <c r="G24" s="57">
        <f t="shared" si="0"/>
        <v>17070</v>
      </c>
      <c r="H24" s="33">
        <f t="shared" si="1"/>
        <v>4268</v>
      </c>
      <c r="I24" s="33">
        <f t="shared" si="1"/>
        <v>4268</v>
      </c>
      <c r="J24" s="33">
        <f t="shared" si="1"/>
        <v>4268</v>
      </c>
      <c r="K24" s="33">
        <f t="shared" si="1"/>
        <v>4266</v>
      </c>
    </row>
    <row r="25" spans="1:11" ht="22.5">
      <c r="A25" s="22" t="s">
        <v>25</v>
      </c>
      <c r="B25" s="23">
        <v>974</v>
      </c>
      <c r="C25" s="24" t="s">
        <v>56</v>
      </c>
      <c r="D25" s="23">
        <v>7958200</v>
      </c>
      <c r="E25" s="23">
        <v>950</v>
      </c>
      <c r="F25" s="25">
        <v>340</v>
      </c>
      <c r="G25" s="57">
        <f t="shared" si="0"/>
        <v>17070</v>
      </c>
      <c r="H25" s="32">
        <v>4268</v>
      </c>
      <c r="I25" s="32">
        <v>4268</v>
      </c>
      <c r="J25" s="32">
        <v>4268</v>
      </c>
      <c r="K25" s="32">
        <v>4266</v>
      </c>
    </row>
    <row r="26" spans="1:11" s="36" customFormat="1" ht="56.25">
      <c r="A26" s="37" t="s">
        <v>63</v>
      </c>
      <c r="B26" s="38">
        <v>974</v>
      </c>
      <c r="C26" s="39" t="s">
        <v>56</v>
      </c>
      <c r="D26" s="38">
        <v>7969741</v>
      </c>
      <c r="E26" s="38"/>
      <c r="F26" s="38"/>
      <c r="G26" s="57">
        <f t="shared" si="0"/>
        <v>7761956.83</v>
      </c>
      <c r="H26" s="41">
        <f>H27+H37</f>
        <v>1262318</v>
      </c>
      <c r="I26" s="41">
        <f>I27+I37</f>
        <v>2320314.76</v>
      </c>
      <c r="J26" s="41">
        <f>J27+J37</f>
        <v>1879121.57</v>
      </c>
      <c r="K26" s="41">
        <f>K27+K37</f>
        <v>2300202.5</v>
      </c>
    </row>
    <row r="27" spans="1:11" s="2" customFormat="1" ht="22.5">
      <c r="A27" s="26" t="s">
        <v>64</v>
      </c>
      <c r="B27" s="27">
        <v>974</v>
      </c>
      <c r="C27" s="28" t="s">
        <v>56</v>
      </c>
      <c r="D27" s="27">
        <v>7969741</v>
      </c>
      <c r="E27" s="27">
        <v>901</v>
      </c>
      <c r="F27" s="27"/>
      <c r="G27" s="57">
        <f t="shared" si="0"/>
        <v>7761956.83</v>
      </c>
      <c r="H27" s="33">
        <f>H28+H29+H30+H31+H32+H33+H34+H35+H36</f>
        <v>1262318</v>
      </c>
      <c r="I27" s="33">
        <f>I28+I29+I30+I31+I32+I33+I34+I35+I36</f>
        <v>2320314.76</v>
      </c>
      <c r="J27" s="33">
        <f>J28+J29+J30+J31+J32+J33+J34+J35+J36</f>
        <v>1879121.57</v>
      </c>
      <c r="K27" s="33">
        <f>K28+K29+K30+K31+K32+K33+K34+K35+K36</f>
        <v>2300202.5</v>
      </c>
    </row>
    <row r="28" spans="1:11" ht="12.75">
      <c r="A28" s="22" t="s">
        <v>2</v>
      </c>
      <c r="B28" s="23">
        <v>974</v>
      </c>
      <c r="C28" s="24" t="s">
        <v>56</v>
      </c>
      <c r="D28" s="23">
        <v>7969741</v>
      </c>
      <c r="E28" s="23">
        <v>901</v>
      </c>
      <c r="F28" s="25">
        <v>211</v>
      </c>
      <c r="G28" s="57">
        <f t="shared" si="0"/>
        <v>4581144</v>
      </c>
      <c r="H28" s="32">
        <v>655990</v>
      </c>
      <c r="I28" s="32">
        <v>1239041</v>
      </c>
      <c r="J28" s="32">
        <v>1211396</v>
      </c>
      <c r="K28" s="32">
        <v>1474717</v>
      </c>
    </row>
    <row r="29" spans="1:11" ht="12.75">
      <c r="A29" s="22" t="s">
        <v>65</v>
      </c>
      <c r="B29" s="23">
        <v>974</v>
      </c>
      <c r="C29" s="24" t="s">
        <v>56</v>
      </c>
      <c r="D29" s="23">
        <v>7969741</v>
      </c>
      <c r="E29" s="23">
        <v>901</v>
      </c>
      <c r="F29" s="25">
        <v>212</v>
      </c>
      <c r="G29" s="57">
        <f t="shared" si="0"/>
        <v>33600</v>
      </c>
      <c r="H29" s="32">
        <v>5600</v>
      </c>
      <c r="I29" s="32">
        <v>8400</v>
      </c>
      <c r="J29" s="32">
        <v>8400</v>
      </c>
      <c r="K29" s="32">
        <v>11200</v>
      </c>
    </row>
    <row r="30" spans="1:11" ht="12.75">
      <c r="A30" s="22" t="s">
        <v>5</v>
      </c>
      <c r="B30" s="23">
        <v>974</v>
      </c>
      <c r="C30" s="24" t="s">
        <v>56</v>
      </c>
      <c r="D30" s="23">
        <v>7969741</v>
      </c>
      <c r="E30" s="23">
        <v>901</v>
      </c>
      <c r="F30" s="25">
        <v>213</v>
      </c>
      <c r="G30" s="57">
        <f t="shared" si="0"/>
        <v>1188537.57</v>
      </c>
      <c r="H30" s="32">
        <v>143404</v>
      </c>
      <c r="I30" s="32">
        <v>289790</v>
      </c>
      <c r="J30" s="32">
        <v>324467.57</v>
      </c>
      <c r="K30" s="32">
        <v>430876</v>
      </c>
    </row>
    <row r="31" spans="1:11" ht="12.75">
      <c r="A31" s="22" t="s">
        <v>7</v>
      </c>
      <c r="B31" s="23">
        <v>974</v>
      </c>
      <c r="C31" s="24" t="s">
        <v>56</v>
      </c>
      <c r="D31" s="23">
        <v>7969741</v>
      </c>
      <c r="E31" s="23">
        <v>901</v>
      </c>
      <c r="F31" s="25">
        <v>221</v>
      </c>
      <c r="G31" s="57">
        <f t="shared" si="0"/>
        <v>12509</v>
      </c>
      <c r="H31" s="32">
        <v>2895</v>
      </c>
      <c r="I31" s="32">
        <v>2887.5</v>
      </c>
      <c r="J31" s="32">
        <v>3839</v>
      </c>
      <c r="K31" s="32">
        <v>2887.5</v>
      </c>
    </row>
    <row r="32" spans="1:11" ht="29.25" customHeight="1">
      <c r="A32" s="22" t="s">
        <v>66</v>
      </c>
      <c r="B32" s="23">
        <v>974</v>
      </c>
      <c r="C32" s="24" t="s">
        <v>56</v>
      </c>
      <c r="D32" s="23">
        <v>7969741</v>
      </c>
      <c r="E32" s="23">
        <v>901</v>
      </c>
      <c r="F32" s="25">
        <v>223</v>
      </c>
      <c r="G32" s="57">
        <f t="shared" si="0"/>
        <v>716427</v>
      </c>
      <c r="H32" s="32">
        <v>243618</v>
      </c>
      <c r="I32" s="32">
        <v>218113</v>
      </c>
      <c r="J32" s="32">
        <v>94714</v>
      </c>
      <c r="K32" s="32">
        <v>159982</v>
      </c>
    </row>
    <row r="33" spans="1:11" ht="38.25" customHeight="1">
      <c r="A33" s="22" t="s">
        <v>19</v>
      </c>
      <c r="B33" s="23">
        <v>974</v>
      </c>
      <c r="C33" s="24" t="s">
        <v>56</v>
      </c>
      <c r="D33" s="23">
        <v>7969741</v>
      </c>
      <c r="E33" s="23">
        <v>901</v>
      </c>
      <c r="F33" s="25">
        <v>225</v>
      </c>
      <c r="G33" s="57">
        <f t="shared" si="0"/>
        <v>329920</v>
      </c>
      <c r="H33" s="32">
        <v>5730</v>
      </c>
      <c r="I33" s="32">
        <v>312730</v>
      </c>
      <c r="J33" s="32">
        <v>5730</v>
      </c>
      <c r="K33" s="32">
        <v>5730</v>
      </c>
    </row>
    <row r="34" spans="1:11" ht="12.75">
      <c r="A34" s="22" t="s">
        <v>20</v>
      </c>
      <c r="B34" s="23">
        <v>974</v>
      </c>
      <c r="C34" s="24" t="s">
        <v>56</v>
      </c>
      <c r="D34" s="23">
        <v>7969741</v>
      </c>
      <c r="E34" s="23">
        <v>901</v>
      </c>
      <c r="F34" s="25">
        <v>226</v>
      </c>
      <c r="G34" s="57">
        <f t="shared" si="0"/>
        <v>53554</v>
      </c>
      <c r="H34" s="32">
        <v>13576</v>
      </c>
      <c r="I34" s="32">
        <v>18936</v>
      </c>
      <c r="J34" s="32">
        <v>10455</v>
      </c>
      <c r="K34" s="32">
        <v>10587</v>
      </c>
    </row>
    <row r="35" spans="1:11" ht="12.75">
      <c r="A35" s="22" t="s">
        <v>26</v>
      </c>
      <c r="B35" s="23">
        <v>974</v>
      </c>
      <c r="C35" s="24" t="s">
        <v>56</v>
      </c>
      <c r="D35" s="23">
        <v>7969741</v>
      </c>
      <c r="E35" s="23">
        <v>901</v>
      </c>
      <c r="F35" s="25">
        <v>290</v>
      </c>
      <c r="G35" s="57">
        <f t="shared" si="0"/>
        <v>535628.26</v>
      </c>
      <c r="H35" s="32">
        <v>126460</v>
      </c>
      <c r="I35" s="32">
        <v>153352.26</v>
      </c>
      <c r="J35" s="32">
        <v>131324</v>
      </c>
      <c r="K35" s="32">
        <v>124492</v>
      </c>
    </row>
    <row r="36" spans="1:11" ht="22.5">
      <c r="A36" s="22" t="s">
        <v>25</v>
      </c>
      <c r="B36" s="23">
        <v>974</v>
      </c>
      <c r="C36" s="24" t="s">
        <v>56</v>
      </c>
      <c r="D36" s="23">
        <v>7969741</v>
      </c>
      <c r="E36" s="23">
        <v>901</v>
      </c>
      <c r="F36" s="25">
        <v>340</v>
      </c>
      <c r="G36" s="57">
        <f t="shared" si="0"/>
        <v>310637</v>
      </c>
      <c r="H36" s="32">
        <v>65045</v>
      </c>
      <c r="I36" s="32">
        <v>77065</v>
      </c>
      <c r="J36" s="32">
        <v>88796</v>
      </c>
      <c r="K36" s="32">
        <v>79731</v>
      </c>
    </row>
    <row r="37" spans="1:11" s="2" customFormat="1" ht="71.25" customHeight="1" hidden="1">
      <c r="A37" s="26" t="s">
        <v>67</v>
      </c>
      <c r="B37" s="27">
        <v>974</v>
      </c>
      <c r="C37" s="28" t="s">
        <v>56</v>
      </c>
      <c r="D37" s="27">
        <v>7969741</v>
      </c>
      <c r="E37" s="27">
        <v>974</v>
      </c>
      <c r="F37" s="27"/>
      <c r="G37" s="57">
        <f t="shared" si="0"/>
        <v>0</v>
      </c>
      <c r="H37" s="33">
        <f>H38</f>
        <v>0</v>
      </c>
      <c r="I37" s="33">
        <f>I38</f>
        <v>0</v>
      </c>
      <c r="J37" s="33">
        <f>J38</f>
        <v>0</v>
      </c>
      <c r="K37" s="33">
        <f>K38</f>
        <v>0</v>
      </c>
    </row>
    <row r="38" spans="1:11" ht="12.75" hidden="1">
      <c r="A38" s="22" t="s">
        <v>24</v>
      </c>
      <c r="B38" s="23">
        <v>974</v>
      </c>
      <c r="C38" s="24" t="s">
        <v>56</v>
      </c>
      <c r="D38" s="23">
        <v>7969741</v>
      </c>
      <c r="E38" s="23">
        <v>901</v>
      </c>
      <c r="F38" s="25">
        <v>310</v>
      </c>
      <c r="G38" s="57">
        <f t="shared" si="0"/>
        <v>0</v>
      </c>
      <c r="H38" s="32"/>
      <c r="I38" s="32"/>
      <c r="J38" s="32"/>
      <c r="K38" s="32"/>
    </row>
    <row r="39" spans="1:11" s="36" customFormat="1" ht="55.5" customHeight="1">
      <c r="A39" s="37" t="s">
        <v>68</v>
      </c>
      <c r="B39" s="38">
        <v>974</v>
      </c>
      <c r="C39" s="39" t="s">
        <v>56</v>
      </c>
      <c r="D39" s="38">
        <v>7971601</v>
      </c>
      <c r="E39" s="38"/>
      <c r="F39" s="38"/>
      <c r="G39" s="57">
        <f t="shared" si="0"/>
        <v>16814</v>
      </c>
      <c r="H39" s="41">
        <f aca="true" t="shared" si="2" ref="H39:K40">H40</f>
        <v>4204</v>
      </c>
      <c r="I39" s="41">
        <f t="shared" si="2"/>
        <v>4204</v>
      </c>
      <c r="J39" s="41">
        <f t="shared" si="2"/>
        <v>4204</v>
      </c>
      <c r="K39" s="41">
        <f t="shared" si="2"/>
        <v>4202</v>
      </c>
    </row>
    <row r="40" spans="1:11" s="2" customFormat="1" ht="22.5">
      <c r="A40" s="26" t="s">
        <v>69</v>
      </c>
      <c r="B40" s="27">
        <v>974</v>
      </c>
      <c r="C40" s="28" t="s">
        <v>56</v>
      </c>
      <c r="D40" s="27">
        <v>7971601</v>
      </c>
      <c r="E40" s="27">
        <v>951</v>
      </c>
      <c r="F40" s="27"/>
      <c r="G40" s="57">
        <f t="shared" si="0"/>
        <v>16814</v>
      </c>
      <c r="H40" s="33">
        <f t="shared" si="2"/>
        <v>4204</v>
      </c>
      <c r="I40" s="33">
        <f t="shared" si="2"/>
        <v>4204</v>
      </c>
      <c r="J40" s="33">
        <f t="shared" si="2"/>
        <v>4204</v>
      </c>
      <c r="K40" s="33">
        <f t="shared" si="2"/>
        <v>4202</v>
      </c>
    </row>
    <row r="41" spans="1:11" ht="12.75">
      <c r="A41" s="22" t="s">
        <v>19</v>
      </c>
      <c r="B41" s="23">
        <v>974</v>
      </c>
      <c r="C41" s="24" t="s">
        <v>56</v>
      </c>
      <c r="D41" s="25">
        <v>7971601</v>
      </c>
      <c r="E41" s="25">
        <v>951</v>
      </c>
      <c r="F41" s="25">
        <v>225</v>
      </c>
      <c r="G41" s="57">
        <f t="shared" si="0"/>
        <v>16814</v>
      </c>
      <c r="H41" s="32">
        <v>4204</v>
      </c>
      <c r="I41" s="32">
        <v>4204</v>
      </c>
      <c r="J41" s="32">
        <v>4204</v>
      </c>
      <c r="K41" s="32">
        <v>4202</v>
      </c>
    </row>
    <row r="42" spans="1:11" s="47" customFormat="1" ht="24.75" customHeight="1">
      <c r="A42" s="42" t="s">
        <v>70</v>
      </c>
      <c r="B42" s="43">
        <v>974</v>
      </c>
      <c r="C42" s="44" t="s">
        <v>56</v>
      </c>
      <c r="D42" s="43">
        <v>7976302</v>
      </c>
      <c r="E42" s="43"/>
      <c r="F42" s="43"/>
      <c r="G42" s="57">
        <f t="shared" si="0"/>
        <v>747829.7000000001</v>
      </c>
      <c r="H42" s="46">
        <f>H43</f>
        <v>126624</v>
      </c>
      <c r="I42" s="46">
        <f>I43</f>
        <v>56979</v>
      </c>
      <c r="J42" s="46">
        <f>J43</f>
        <v>260122.30000000002</v>
      </c>
      <c r="K42" s="46">
        <f>K43</f>
        <v>304104.4</v>
      </c>
    </row>
    <row r="43" spans="1:11" s="2" customFormat="1" ht="22.5">
      <c r="A43" s="26" t="s">
        <v>69</v>
      </c>
      <c r="B43" s="27">
        <v>974</v>
      </c>
      <c r="C43" s="28" t="s">
        <v>56</v>
      </c>
      <c r="D43" s="27">
        <v>7976302</v>
      </c>
      <c r="E43" s="27">
        <v>951</v>
      </c>
      <c r="F43" s="27"/>
      <c r="G43" s="57">
        <f t="shared" si="0"/>
        <v>747829.7000000001</v>
      </c>
      <c r="H43" s="33">
        <f>H44+H46+H45+H47+H48+H49</f>
        <v>126624</v>
      </c>
      <c r="I43" s="33">
        <f>I44+I46+I45+I47+I48+I49</f>
        <v>56979</v>
      </c>
      <c r="J43" s="33">
        <f>J44+J46+J45+J47+J48+J49</f>
        <v>260122.30000000002</v>
      </c>
      <c r="K43" s="33">
        <f>K44+K46+K45+K47+K48+K49</f>
        <v>304104.4</v>
      </c>
    </row>
    <row r="44" spans="1:11" ht="12.75">
      <c r="A44" s="22" t="s">
        <v>2</v>
      </c>
      <c r="B44" s="23">
        <v>974</v>
      </c>
      <c r="C44" s="24" t="s">
        <v>56</v>
      </c>
      <c r="D44" s="25">
        <v>7976302</v>
      </c>
      <c r="E44" s="25">
        <v>951</v>
      </c>
      <c r="F44" s="25">
        <v>211</v>
      </c>
      <c r="G44" s="57">
        <f t="shared" si="0"/>
        <v>181370</v>
      </c>
      <c r="H44" s="32">
        <v>100689</v>
      </c>
      <c r="I44" s="32">
        <v>45150</v>
      </c>
      <c r="J44" s="32">
        <v>0</v>
      </c>
      <c r="K44" s="32">
        <v>35531</v>
      </c>
    </row>
    <row r="45" spans="1:11" ht="12.75">
      <c r="A45" s="22" t="s">
        <v>65</v>
      </c>
      <c r="B45" s="23">
        <v>974</v>
      </c>
      <c r="C45" s="24" t="s">
        <v>56</v>
      </c>
      <c r="D45" s="25">
        <v>7976302</v>
      </c>
      <c r="E45" s="25">
        <v>951</v>
      </c>
      <c r="F45" s="25">
        <v>212</v>
      </c>
      <c r="G45" s="57">
        <f t="shared" si="0"/>
        <v>200</v>
      </c>
      <c r="H45" s="32">
        <v>0</v>
      </c>
      <c r="I45" s="32">
        <v>0</v>
      </c>
      <c r="J45" s="32">
        <v>0</v>
      </c>
      <c r="K45" s="32">
        <v>200</v>
      </c>
    </row>
    <row r="46" spans="1:11" ht="12.75">
      <c r="A46" s="22" t="s">
        <v>5</v>
      </c>
      <c r="B46" s="23">
        <v>974</v>
      </c>
      <c r="C46" s="24" t="s">
        <v>56</v>
      </c>
      <c r="D46" s="25">
        <v>7976302</v>
      </c>
      <c r="E46" s="25">
        <v>951</v>
      </c>
      <c r="F46" s="25">
        <v>213</v>
      </c>
      <c r="G46" s="57">
        <f t="shared" si="0"/>
        <v>47073</v>
      </c>
      <c r="H46" s="32">
        <v>25935</v>
      </c>
      <c r="I46" s="32">
        <v>11829</v>
      </c>
      <c r="J46" s="32">
        <v>0</v>
      </c>
      <c r="K46" s="32">
        <v>9309</v>
      </c>
    </row>
    <row r="47" spans="1:11" ht="12.75">
      <c r="A47" s="22" t="s">
        <v>19</v>
      </c>
      <c r="B47" s="23">
        <v>974</v>
      </c>
      <c r="C47" s="24" t="s">
        <v>56</v>
      </c>
      <c r="D47" s="25">
        <v>7976302</v>
      </c>
      <c r="E47" s="25">
        <v>951</v>
      </c>
      <c r="F47" s="25">
        <v>225</v>
      </c>
      <c r="G47" s="57">
        <f t="shared" si="0"/>
        <v>370092</v>
      </c>
      <c r="H47" s="32">
        <v>0</v>
      </c>
      <c r="I47" s="32">
        <v>0</v>
      </c>
      <c r="J47" s="32">
        <v>111027.6</v>
      </c>
      <c r="K47" s="32">
        <v>259064.4</v>
      </c>
    </row>
    <row r="48" spans="1:11" ht="12.75">
      <c r="A48" s="22" t="s">
        <v>24</v>
      </c>
      <c r="B48" s="23">
        <v>974</v>
      </c>
      <c r="C48" s="24" t="s">
        <v>56</v>
      </c>
      <c r="D48" s="25">
        <v>7976302</v>
      </c>
      <c r="E48" s="25">
        <v>951</v>
      </c>
      <c r="F48" s="25">
        <v>310</v>
      </c>
      <c r="G48" s="57">
        <f t="shared" si="0"/>
        <v>99681.8</v>
      </c>
      <c r="H48" s="32">
        <v>0</v>
      </c>
      <c r="I48" s="32">
        <v>0</v>
      </c>
      <c r="J48" s="32">
        <v>99681.8</v>
      </c>
      <c r="K48" s="32">
        <v>0</v>
      </c>
    </row>
    <row r="49" spans="1:11" ht="22.5">
      <c r="A49" s="22" t="s">
        <v>25</v>
      </c>
      <c r="B49" s="23">
        <v>974</v>
      </c>
      <c r="C49" s="24" t="s">
        <v>56</v>
      </c>
      <c r="D49" s="25">
        <v>7976302</v>
      </c>
      <c r="E49" s="25">
        <v>951</v>
      </c>
      <c r="F49" s="25">
        <v>340</v>
      </c>
      <c r="G49" s="57">
        <f t="shared" si="0"/>
        <v>49412.9</v>
      </c>
      <c r="H49" s="32">
        <v>0</v>
      </c>
      <c r="I49" s="32">
        <v>0</v>
      </c>
      <c r="J49" s="32">
        <v>49412.9</v>
      </c>
      <c r="K49" s="32">
        <v>0</v>
      </c>
    </row>
    <row r="50" spans="1:11" ht="12.75">
      <c r="A50" s="51"/>
      <c r="B50" s="52"/>
      <c r="C50" s="53"/>
      <c r="D50" s="54"/>
      <c r="E50" s="54"/>
      <c r="F50" s="54"/>
      <c r="G50" s="59"/>
      <c r="H50" s="55"/>
      <c r="I50" s="55"/>
      <c r="J50" s="55"/>
      <c r="K50" s="55"/>
    </row>
    <row r="51" spans="1:5" ht="12.75">
      <c r="A51" s="16" t="s">
        <v>50</v>
      </c>
      <c r="B51" s="69"/>
      <c r="C51" s="69"/>
      <c r="D51" s="75" t="s">
        <v>72</v>
      </c>
      <c r="E51" s="75"/>
    </row>
    <row r="52" spans="4:5" ht="12.75">
      <c r="D52" s="72" t="s">
        <v>53</v>
      </c>
      <c r="E52" s="72"/>
    </row>
    <row r="53" spans="1:5" ht="12.75">
      <c r="A53" t="s">
        <v>51</v>
      </c>
      <c r="B53" s="69"/>
      <c r="C53" s="69"/>
      <c r="D53" s="75" t="s">
        <v>73</v>
      </c>
      <c r="E53" s="75"/>
    </row>
    <row r="54" spans="4:5" ht="12.75">
      <c r="D54" s="72" t="s">
        <v>53</v>
      </c>
      <c r="E54" s="72"/>
    </row>
    <row r="56" ht="12.75">
      <c r="A56" s="17" t="s">
        <v>74</v>
      </c>
    </row>
  </sheetData>
  <sheetProtection/>
  <mergeCells count="18">
    <mergeCell ref="H12:K12"/>
    <mergeCell ref="B7:G7"/>
    <mergeCell ref="H1:J1"/>
    <mergeCell ref="H2:J2"/>
    <mergeCell ref="H3:J3"/>
    <mergeCell ref="H4:I4"/>
    <mergeCell ref="A5:K5"/>
    <mergeCell ref="A6:K6"/>
    <mergeCell ref="A8:G8"/>
    <mergeCell ref="A12:A13"/>
    <mergeCell ref="B12:F12"/>
    <mergeCell ref="G12:G13"/>
    <mergeCell ref="D54:E54"/>
    <mergeCell ref="B51:C51"/>
    <mergeCell ref="D51:E51"/>
    <mergeCell ref="D52:E52"/>
    <mergeCell ref="B53:C53"/>
    <mergeCell ref="D53:E53"/>
  </mergeCells>
  <printOptions/>
  <pageMargins left="0.21" right="0.38" top="0.47" bottom="0.49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9">
      <selection activeCell="D19" sqref="D19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7.25390625" style="0" customWidth="1"/>
    <col min="4" max="4" width="11.875" style="0" customWidth="1"/>
    <col min="6" max="6" width="7.00390625" style="0" customWidth="1"/>
    <col min="7" max="7" width="11.375" style="2" customWidth="1"/>
    <col min="8" max="8" width="13.00390625" style="0" customWidth="1"/>
    <col min="9" max="9" width="12.375" style="0" customWidth="1"/>
    <col min="10" max="10" width="12.875" style="0" customWidth="1"/>
    <col min="11" max="11" width="11.75390625" style="0" customWidth="1"/>
    <col min="21" max="21" width="9.375" style="0" customWidth="1"/>
  </cols>
  <sheetData>
    <row r="1" spans="7:10" ht="12.75">
      <c r="G1" s="12"/>
      <c r="H1" s="68" t="s">
        <v>38</v>
      </c>
      <c r="I1" s="68"/>
      <c r="J1" s="68"/>
    </row>
    <row r="2" spans="7:10" ht="12.75">
      <c r="G2" s="12"/>
      <c r="H2" s="68" t="s">
        <v>39</v>
      </c>
      <c r="I2" s="68"/>
      <c r="J2" s="68"/>
    </row>
    <row r="3" spans="7:10" ht="12.75">
      <c r="G3" s="12"/>
      <c r="H3" s="68" t="s">
        <v>40</v>
      </c>
      <c r="I3" s="68"/>
      <c r="J3" s="68"/>
    </row>
    <row r="4" spans="7:10" ht="12.75">
      <c r="G4" s="60"/>
      <c r="H4" s="69"/>
      <c r="I4" s="69"/>
      <c r="J4" t="s">
        <v>41</v>
      </c>
    </row>
    <row r="5" spans="1:11" ht="12.75">
      <c r="A5" s="70" t="s">
        <v>92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70" t="s">
        <v>86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15" t="s">
        <v>48</v>
      </c>
      <c r="B7" s="75" t="s">
        <v>75</v>
      </c>
      <c r="C7" s="75"/>
      <c r="D7" s="75"/>
      <c r="E7" s="75"/>
      <c r="F7" s="75"/>
      <c r="G7" s="61"/>
      <c r="H7" s="3"/>
      <c r="I7" s="8"/>
      <c r="J7" s="8" t="s">
        <v>44</v>
      </c>
      <c r="K7" s="3"/>
    </row>
    <row r="8" spans="1:11" ht="12.75">
      <c r="A8" s="71"/>
      <c r="B8" s="71"/>
      <c r="C8" s="71"/>
      <c r="D8" s="71"/>
      <c r="E8" s="71"/>
      <c r="F8" s="71"/>
      <c r="G8" s="71"/>
      <c r="H8" s="3"/>
      <c r="I8" s="8" t="s">
        <v>45</v>
      </c>
      <c r="J8" s="8">
        <v>27768210</v>
      </c>
      <c r="K8" s="3"/>
    </row>
    <row r="9" spans="1:11" ht="12.75">
      <c r="A9" s="3"/>
      <c r="B9" s="3"/>
      <c r="C9" s="3"/>
      <c r="D9" s="3"/>
      <c r="E9" s="3"/>
      <c r="F9" s="3"/>
      <c r="G9" s="61"/>
      <c r="H9" s="3"/>
      <c r="I9" s="8" t="s">
        <v>46</v>
      </c>
      <c r="J9" s="8"/>
      <c r="K9" s="3"/>
    </row>
    <row r="10" spans="1:11" ht="12.75">
      <c r="A10" s="15" t="s">
        <v>49</v>
      </c>
      <c r="B10" s="3"/>
      <c r="C10" s="3"/>
      <c r="D10" s="3"/>
      <c r="E10" s="3"/>
      <c r="F10" s="3"/>
      <c r="G10" s="61"/>
      <c r="H10" s="3"/>
      <c r="I10" s="8" t="s">
        <v>47</v>
      </c>
      <c r="J10" s="8">
        <v>383</v>
      </c>
      <c r="K10" s="3"/>
    </row>
    <row r="11" ht="12.75">
      <c r="G11" s="60"/>
    </row>
    <row r="12" spans="1:11" ht="24.75" customHeight="1">
      <c r="A12" s="73" t="s">
        <v>0</v>
      </c>
      <c r="B12" s="76" t="s">
        <v>32</v>
      </c>
      <c r="C12" s="76"/>
      <c r="D12" s="76"/>
      <c r="E12" s="76"/>
      <c r="F12" s="76"/>
      <c r="G12" s="66" t="s">
        <v>54</v>
      </c>
      <c r="H12" s="67" t="s">
        <v>37</v>
      </c>
      <c r="I12" s="67"/>
      <c r="J12" s="67"/>
      <c r="K12" s="67"/>
    </row>
    <row r="13" spans="1:11" ht="43.5" customHeight="1">
      <c r="A13" s="74"/>
      <c r="B13" s="4" t="s">
        <v>14</v>
      </c>
      <c r="C13" s="4" t="s">
        <v>27</v>
      </c>
      <c r="D13" s="6" t="s">
        <v>28</v>
      </c>
      <c r="E13" s="7" t="s">
        <v>29</v>
      </c>
      <c r="F13" s="4" t="s">
        <v>30</v>
      </c>
      <c r="G13" s="66"/>
      <c r="H13" s="5" t="s">
        <v>33</v>
      </c>
      <c r="I13" s="5" t="s">
        <v>34</v>
      </c>
      <c r="J13" s="5" t="s">
        <v>35</v>
      </c>
      <c r="K13" s="5" t="s">
        <v>36</v>
      </c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3">
        <v>7</v>
      </c>
      <c r="H14" s="4">
        <v>8</v>
      </c>
      <c r="I14" s="4">
        <v>9</v>
      </c>
      <c r="J14" s="4">
        <v>10</v>
      </c>
      <c r="K14" s="4">
        <v>11</v>
      </c>
    </row>
    <row r="15" spans="1:11" s="47" customFormat="1" ht="12.75">
      <c r="A15" s="42" t="s">
        <v>1</v>
      </c>
      <c r="B15" s="43"/>
      <c r="C15" s="43"/>
      <c r="D15" s="43"/>
      <c r="E15" s="43"/>
      <c r="F15" s="43"/>
      <c r="G15" s="45">
        <f>H15+I15+J15+K15</f>
        <v>12213297.279999997</v>
      </c>
      <c r="H15" s="48">
        <f>H20+H32+H35+H39+H43+H46+H59+H16</f>
        <v>2334004.17</v>
      </c>
      <c r="I15" s="48">
        <f>I20+I32+I35+I39+I43+I46+I59+I16</f>
        <v>3248761.8799999994</v>
      </c>
      <c r="J15" s="48">
        <f>J20+J32+J35+J39+J43+J46+J59+J16</f>
        <v>3402078.44</v>
      </c>
      <c r="K15" s="48">
        <f>K20+K32+K35+K39+K43+K46+K59+K16+K29</f>
        <v>3228452.79</v>
      </c>
    </row>
    <row r="16" spans="1:11" s="47" customFormat="1" ht="45">
      <c r="A16" s="42" t="s">
        <v>89</v>
      </c>
      <c r="B16" s="43">
        <v>974</v>
      </c>
      <c r="C16" s="43">
        <v>701</v>
      </c>
      <c r="D16" s="43">
        <v>4200100</v>
      </c>
      <c r="E16" s="44"/>
      <c r="F16" s="43"/>
      <c r="G16" s="45">
        <f>SUM(H16:K16)</f>
        <v>85000</v>
      </c>
      <c r="H16" s="48">
        <f>H17</f>
        <v>0</v>
      </c>
      <c r="I16" s="48">
        <f>I17</f>
        <v>0</v>
      </c>
      <c r="J16" s="48">
        <f>J17</f>
        <v>85000</v>
      </c>
      <c r="K16" s="48">
        <f>K17</f>
        <v>0</v>
      </c>
    </row>
    <row r="17" spans="1:11" s="47" customFormat="1" ht="22.5">
      <c r="A17" s="26" t="s">
        <v>91</v>
      </c>
      <c r="B17" s="27">
        <v>974</v>
      </c>
      <c r="C17" s="27">
        <v>701</v>
      </c>
      <c r="D17" s="27">
        <v>4200100</v>
      </c>
      <c r="E17" s="28" t="s">
        <v>90</v>
      </c>
      <c r="F17" s="27"/>
      <c r="G17" s="31">
        <f>H17+I17+J17+K17</f>
        <v>85000</v>
      </c>
      <c r="H17" s="30">
        <f>H18+H23+H24</f>
        <v>0</v>
      </c>
      <c r="I17" s="30">
        <f>I18+I23+I24</f>
        <v>0</v>
      </c>
      <c r="J17" s="30">
        <f>J18+J19</f>
        <v>85000</v>
      </c>
      <c r="K17" s="30">
        <f>K18+K23+K24</f>
        <v>0</v>
      </c>
    </row>
    <row r="18" spans="1:11" s="47" customFormat="1" ht="12.75">
      <c r="A18" s="22" t="s">
        <v>76</v>
      </c>
      <c r="B18" s="10">
        <v>974</v>
      </c>
      <c r="C18" s="9" t="s">
        <v>56</v>
      </c>
      <c r="D18" s="10">
        <v>4200100</v>
      </c>
      <c r="E18" s="9" t="s">
        <v>90</v>
      </c>
      <c r="F18" s="4">
        <v>310</v>
      </c>
      <c r="G18" s="64">
        <f>H18+I18+J18+K18</f>
        <v>65000</v>
      </c>
      <c r="H18" s="65">
        <v>0</v>
      </c>
      <c r="I18" s="65">
        <v>0</v>
      </c>
      <c r="J18" s="65">
        <v>65000</v>
      </c>
      <c r="K18" s="65">
        <v>0</v>
      </c>
    </row>
    <row r="19" spans="1:11" s="47" customFormat="1" ht="22.5">
      <c r="A19" s="22" t="s">
        <v>25</v>
      </c>
      <c r="B19" s="23">
        <v>974</v>
      </c>
      <c r="C19" s="24" t="s">
        <v>56</v>
      </c>
      <c r="D19" s="23">
        <v>4200100</v>
      </c>
      <c r="E19" s="24" t="s">
        <v>90</v>
      </c>
      <c r="F19" s="25">
        <v>340</v>
      </c>
      <c r="G19" s="64">
        <f>H19+I19+J19+K19</f>
        <v>20000</v>
      </c>
      <c r="H19" s="65">
        <v>0</v>
      </c>
      <c r="I19" s="65">
        <v>0</v>
      </c>
      <c r="J19" s="65">
        <v>20000</v>
      </c>
      <c r="K19" s="65">
        <v>0</v>
      </c>
    </row>
    <row r="20" spans="1:11" s="36" customFormat="1" ht="22.5">
      <c r="A20" s="37" t="s">
        <v>55</v>
      </c>
      <c r="B20" s="38">
        <v>974</v>
      </c>
      <c r="C20" s="39" t="s">
        <v>56</v>
      </c>
      <c r="D20" s="38">
        <v>4209900</v>
      </c>
      <c r="E20" s="38"/>
      <c r="F20" s="38"/>
      <c r="G20" s="40">
        <f aca="true" t="shared" si="0" ref="G20:G61">H20+I20+J20+K20</f>
        <v>1876998.3599999999</v>
      </c>
      <c r="H20" s="35">
        <f>H21+H23</f>
        <v>386478</v>
      </c>
      <c r="I20" s="35">
        <f>I21+I23</f>
        <v>324000</v>
      </c>
      <c r="J20" s="35">
        <f>J21+J23</f>
        <v>915996.36</v>
      </c>
      <c r="K20" s="35">
        <f>K21+K23</f>
        <v>250524</v>
      </c>
    </row>
    <row r="21" spans="1:11" s="2" customFormat="1" ht="12.75">
      <c r="A21" s="19" t="s">
        <v>57</v>
      </c>
      <c r="B21" s="20">
        <v>974</v>
      </c>
      <c r="C21" s="21" t="s">
        <v>56</v>
      </c>
      <c r="D21" s="20">
        <v>4209900</v>
      </c>
      <c r="E21" s="20">
        <v>900</v>
      </c>
      <c r="F21" s="20"/>
      <c r="G21" s="29">
        <f t="shared" si="0"/>
        <v>1876998.3599999999</v>
      </c>
      <c r="H21" s="30">
        <f>H22+H27+H28</f>
        <v>386478</v>
      </c>
      <c r="I21" s="30">
        <f>I22+I27+I28</f>
        <v>324000</v>
      </c>
      <c r="J21" s="30">
        <f>J22+J27+J28</f>
        <v>915996.36</v>
      </c>
      <c r="K21" s="30">
        <f>K22+K27+K28</f>
        <v>250524</v>
      </c>
    </row>
    <row r="22" spans="1:11" ht="12.75">
      <c r="A22" s="22" t="s">
        <v>2</v>
      </c>
      <c r="B22" s="23">
        <v>974</v>
      </c>
      <c r="C22" s="24" t="s">
        <v>56</v>
      </c>
      <c r="D22" s="23">
        <v>4209900</v>
      </c>
      <c r="E22" s="23">
        <v>900</v>
      </c>
      <c r="F22" s="25">
        <v>211</v>
      </c>
      <c r="G22" s="31">
        <f t="shared" si="0"/>
        <v>12053.28</v>
      </c>
      <c r="H22" s="32">
        <v>0</v>
      </c>
      <c r="I22" s="32">
        <v>12053.28</v>
      </c>
      <c r="J22" s="32">
        <v>0</v>
      </c>
      <c r="K22" s="32">
        <v>0</v>
      </c>
    </row>
    <row r="23" spans="1:11" s="2" customFormat="1" ht="22.5" hidden="1">
      <c r="A23" s="26" t="s">
        <v>58</v>
      </c>
      <c r="B23" s="27">
        <v>974</v>
      </c>
      <c r="C23" s="28" t="s">
        <v>56</v>
      </c>
      <c r="D23" s="27">
        <v>4209900</v>
      </c>
      <c r="E23" s="27">
        <v>910</v>
      </c>
      <c r="F23" s="27"/>
      <c r="G23" s="31">
        <f t="shared" si="0"/>
        <v>0</v>
      </c>
      <c r="H23" s="33">
        <f>H24+H25+H26</f>
        <v>0</v>
      </c>
      <c r="I23" s="33">
        <f>I24+I25+I26</f>
        <v>0</v>
      </c>
      <c r="J23" s="33">
        <f>J24+J25+J26</f>
        <v>0</v>
      </c>
      <c r="K23" s="33">
        <f>K24+K25+K26</f>
        <v>0</v>
      </c>
    </row>
    <row r="24" spans="1:11" ht="12.75" hidden="1">
      <c r="A24" s="18" t="s">
        <v>59</v>
      </c>
      <c r="B24" s="10">
        <v>974</v>
      </c>
      <c r="C24" s="9" t="s">
        <v>56</v>
      </c>
      <c r="D24" s="10">
        <v>4209900</v>
      </c>
      <c r="E24" s="10">
        <v>910</v>
      </c>
      <c r="F24" s="4">
        <v>222</v>
      </c>
      <c r="G24" s="29">
        <f t="shared" si="0"/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 hidden="1">
      <c r="A25" s="18" t="s">
        <v>60</v>
      </c>
      <c r="B25" s="10">
        <v>974</v>
      </c>
      <c r="C25" s="9" t="s">
        <v>56</v>
      </c>
      <c r="D25" s="10">
        <v>4209900</v>
      </c>
      <c r="E25" s="10">
        <v>910</v>
      </c>
      <c r="F25" s="4">
        <v>226</v>
      </c>
      <c r="G25" s="29">
        <f t="shared" si="0"/>
        <v>0</v>
      </c>
      <c r="H25" s="34">
        <v>0</v>
      </c>
      <c r="I25" s="34">
        <v>0</v>
      </c>
      <c r="J25" s="34"/>
      <c r="K25" s="34">
        <v>0</v>
      </c>
    </row>
    <row r="26" spans="1:11" ht="12.75" hidden="1">
      <c r="A26" s="18" t="s">
        <v>24</v>
      </c>
      <c r="B26" s="10">
        <v>974</v>
      </c>
      <c r="C26" s="9" t="s">
        <v>56</v>
      </c>
      <c r="D26" s="10">
        <v>4209900</v>
      </c>
      <c r="E26" s="10">
        <v>910</v>
      </c>
      <c r="F26" s="4">
        <v>310</v>
      </c>
      <c r="G26" s="29">
        <f t="shared" si="0"/>
        <v>0</v>
      </c>
      <c r="H26" s="34"/>
      <c r="I26" s="34">
        <v>0</v>
      </c>
      <c r="J26" s="34"/>
      <c r="K26" s="34"/>
    </row>
    <row r="27" spans="1:11" ht="12.75">
      <c r="A27" s="22" t="s">
        <v>65</v>
      </c>
      <c r="B27" s="10">
        <v>974</v>
      </c>
      <c r="C27" s="9" t="s">
        <v>56</v>
      </c>
      <c r="D27" s="10">
        <v>4209900</v>
      </c>
      <c r="E27" s="10">
        <v>900</v>
      </c>
      <c r="F27" s="4">
        <v>213</v>
      </c>
      <c r="G27" s="29">
        <f t="shared" si="0"/>
        <v>4122.22</v>
      </c>
      <c r="H27" s="34">
        <v>0</v>
      </c>
      <c r="I27" s="34">
        <v>4122.22</v>
      </c>
      <c r="J27" s="34">
        <v>0</v>
      </c>
      <c r="K27" s="34">
        <v>0</v>
      </c>
    </row>
    <row r="28" spans="1:11" ht="22.5">
      <c r="A28" s="22" t="s">
        <v>25</v>
      </c>
      <c r="B28" s="23">
        <v>974</v>
      </c>
      <c r="C28" s="24" t="s">
        <v>56</v>
      </c>
      <c r="D28" s="23">
        <v>4209900</v>
      </c>
      <c r="E28" s="23">
        <v>900</v>
      </c>
      <c r="F28" s="25">
        <v>340</v>
      </c>
      <c r="G28" s="31">
        <f>H28+I28+J28+K28</f>
        <v>1860822.8599999999</v>
      </c>
      <c r="H28" s="32">
        <v>386478</v>
      </c>
      <c r="I28" s="32">
        <v>307824.5</v>
      </c>
      <c r="J28" s="32">
        <v>915996.36</v>
      </c>
      <c r="K28" s="32">
        <v>250524</v>
      </c>
    </row>
    <row r="29" spans="1:11" ht="45">
      <c r="A29" s="81" t="s">
        <v>87</v>
      </c>
      <c r="B29" s="82">
        <v>974</v>
      </c>
      <c r="C29" s="83" t="s">
        <v>56</v>
      </c>
      <c r="D29" s="82">
        <v>5226100</v>
      </c>
      <c r="E29" s="82"/>
      <c r="F29" s="82"/>
      <c r="G29" s="40">
        <f>SUM(H29:K29)</f>
        <v>22618.2</v>
      </c>
      <c r="H29" s="35">
        <f>H31</f>
        <v>0</v>
      </c>
      <c r="I29" s="35">
        <f>I31</f>
        <v>0</v>
      </c>
      <c r="J29" s="35">
        <f>J31</f>
        <v>0</v>
      </c>
      <c r="K29" s="35">
        <f>K31</f>
        <v>22618.2</v>
      </c>
    </row>
    <row r="30" spans="1:11" ht="22.5">
      <c r="A30" s="84" t="s">
        <v>88</v>
      </c>
      <c r="B30" s="85">
        <v>974</v>
      </c>
      <c r="C30" s="86" t="s">
        <v>56</v>
      </c>
      <c r="D30" s="85">
        <v>5226100</v>
      </c>
      <c r="E30" s="85">
        <v>476</v>
      </c>
      <c r="F30" s="85"/>
      <c r="G30" s="29">
        <f>G31</f>
        <v>22618.2</v>
      </c>
      <c r="H30" s="30">
        <f>H31</f>
        <v>0</v>
      </c>
      <c r="I30" s="30">
        <f>I31</f>
        <v>0</v>
      </c>
      <c r="J30" s="30">
        <f>J31</f>
        <v>0</v>
      </c>
      <c r="K30" s="30">
        <f>K31</f>
        <v>22618.2</v>
      </c>
    </row>
    <row r="31" spans="1:11" ht="12.75">
      <c r="A31" s="22" t="s">
        <v>19</v>
      </c>
      <c r="B31" s="23">
        <v>974</v>
      </c>
      <c r="C31" s="24" t="s">
        <v>56</v>
      </c>
      <c r="D31" s="23">
        <v>5226100</v>
      </c>
      <c r="E31" s="23">
        <v>476</v>
      </c>
      <c r="F31" s="25">
        <v>225</v>
      </c>
      <c r="G31" s="29">
        <f>SUM(H31:K31)</f>
        <v>22618.2</v>
      </c>
      <c r="H31" s="32">
        <v>0</v>
      </c>
      <c r="I31" s="32">
        <v>0</v>
      </c>
      <c r="J31" s="32"/>
      <c r="K31" s="32">
        <v>22618.2</v>
      </c>
    </row>
    <row r="32" spans="1:11" ht="33.75">
      <c r="A32" s="63" t="s">
        <v>84</v>
      </c>
      <c r="B32" s="38">
        <v>974</v>
      </c>
      <c r="C32" s="39" t="s">
        <v>56</v>
      </c>
      <c r="D32" s="38">
        <v>7950101</v>
      </c>
      <c r="E32" s="38"/>
      <c r="F32" s="38"/>
      <c r="G32" s="40">
        <f>SUM(H32:K32)</f>
        <v>51578</v>
      </c>
      <c r="H32" s="35">
        <f>H34</f>
        <v>0</v>
      </c>
      <c r="I32" s="35">
        <f>I34</f>
        <v>0</v>
      </c>
      <c r="J32" s="35">
        <f>J34</f>
        <v>51578</v>
      </c>
      <c r="K32" s="35">
        <f>K33</f>
        <v>0</v>
      </c>
    </row>
    <row r="33" spans="1:11" ht="22.5">
      <c r="A33" s="19" t="s">
        <v>62</v>
      </c>
      <c r="B33" s="20">
        <v>974</v>
      </c>
      <c r="C33" s="21" t="s">
        <v>56</v>
      </c>
      <c r="D33" s="20">
        <v>7950101</v>
      </c>
      <c r="E33" s="20">
        <v>950</v>
      </c>
      <c r="F33" s="20"/>
      <c r="G33" s="29">
        <f>G34</f>
        <v>51578</v>
      </c>
      <c r="H33" s="30">
        <f>H34</f>
        <v>0</v>
      </c>
      <c r="I33" s="30">
        <f>I34</f>
        <v>0</v>
      </c>
      <c r="J33" s="30">
        <f>J34</f>
        <v>51578</v>
      </c>
      <c r="K33" s="30">
        <f>K34</f>
        <v>0</v>
      </c>
    </row>
    <row r="34" spans="1:11" ht="12.75">
      <c r="A34" s="22" t="s">
        <v>76</v>
      </c>
      <c r="B34" s="10">
        <v>974</v>
      </c>
      <c r="C34" s="9" t="s">
        <v>56</v>
      </c>
      <c r="D34" s="10">
        <v>7950101</v>
      </c>
      <c r="E34" s="10">
        <v>950</v>
      </c>
      <c r="F34" s="4">
        <v>310</v>
      </c>
      <c r="G34" s="29">
        <f>SUM(H34:K34)</f>
        <v>51578</v>
      </c>
      <c r="H34" s="34">
        <v>0</v>
      </c>
      <c r="I34" s="34">
        <v>0</v>
      </c>
      <c r="J34" s="34">
        <v>51578</v>
      </c>
      <c r="K34" s="34">
        <v>0</v>
      </c>
    </row>
    <row r="35" spans="1:11" ht="90">
      <c r="A35" s="37" t="s">
        <v>82</v>
      </c>
      <c r="B35" s="38">
        <v>974</v>
      </c>
      <c r="C35" s="39" t="s">
        <v>56</v>
      </c>
      <c r="D35" s="38">
        <v>7950600</v>
      </c>
      <c r="E35" s="38"/>
      <c r="F35" s="38"/>
      <c r="G35" s="40">
        <f aca="true" t="shared" si="1" ref="G35:G41">SUM(H35:K35)</f>
        <v>320825</v>
      </c>
      <c r="H35" s="41">
        <f aca="true" t="shared" si="2" ref="H35:K36">H36</f>
        <v>0</v>
      </c>
      <c r="I35" s="41">
        <f t="shared" si="2"/>
        <v>100000</v>
      </c>
      <c r="J35" s="41">
        <f t="shared" si="2"/>
        <v>220825</v>
      </c>
      <c r="K35" s="41">
        <f t="shared" si="2"/>
        <v>0</v>
      </c>
    </row>
    <row r="36" spans="1:11" ht="22.5">
      <c r="A36" s="26" t="s">
        <v>62</v>
      </c>
      <c r="B36" s="27">
        <v>974</v>
      </c>
      <c r="C36" s="28" t="s">
        <v>56</v>
      </c>
      <c r="D36" s="27">
        <v>7950600</v>
      </c>
      <c r="E36" s="27">
        <v>950</v>
      </c>
      <c r="F36" s="27"/>
      <c r="G36" s="31">
        <f t="shared" si="1"/>
        <v>320825</v>
      </c>
      <c r="H36" s="33">
        <f t="shared" si="2"/>
        <v>0</v>
      </c>
      <c r="I36" s="33">
        <f t="shared" si="2"/>
        <v>100000</v>
      </c>
      <c r="J36" s="33">
        <f>J37+J38</f>
        <v>220825</v>
      </c>
      <c r="K36" s="33">
        <f t="shared" si="2"/>
        <v>0</v>
      </c>
    </row>
    <row r="37" spans="1:11" ht="12.75">
      <c r="A37" s="22" t="s">
        <v>19</v>
      </c>
      <c r="B37" s="23">
        <v>974</v>
      </c>
      <c r="C37" s="24" t="s">
        <v>56</v>
      </c>
      <c r="D37" s="80">
        <v>7950600</v>
      </c>
      <c r="E37" s="23">
        <v>950</v>
      </c>
      <c r="F37" s="25">
        <v>225</v>
      </c>
      <c r="G37" s="31">
        <f t="shared" si="1"/>
        <v>274325</v>
      </c>
      <c r="H37" s="32">
        <v>0</v>
      </c>
      <c r="I37" s="32">
        <v>100000</v>
      </c>
      <c r="J37" s="32">
        <v>174325</v>
      </c>
      <c r="K37" s="32">
        <v>0</v>
      </c>
    </row>
    <row r="38" spans="1:11" ht="12.75">
      <c r="A38" s="22" t="s">
        <v>76</v>
      </c>
      <c r="B38" s="10">
        <v>974</v>
      </c>
      <c r="C38" s="9" t="s">
        <v>56</v>
      </c>
      <c r="D38" s="10">
        <v>7950600</v>
      </c>
      <c r="E38" s="10">
        <v>950</v>
      </c>
      <c r="F38" s="4">
        <v>310</v>
      </c>
      <c r="G38" s="31">
        <f t="shared" si="1"/>
        <v>46500</v>
      </c>
      <c r="H38" s="32">
        <v>0</v>
      </c>
      <c r="I38" s="32">
        <v>0</v>
      </c>
      <c r="J38" s="32">
        <v>46500</v>
      </c>
      <c r="K38" s="32">
        <v>0</v>
      </c>
    </row>
    <row r="39" spans="1:11" ht="45">
      <c r="A39" s="37" t="s">
        <v>83</v>
      </c>
      <c r="B39" s="38">
        <v>974</v>
      </c>
      <c r="C39" s="39" t="s">
        <v>56</v>
      </c>
      <c r="D39" s="38">
        <v>7950800</v>
      </c>
      <c r="E39" s="38"/>
      <c r="F39" s="38"/>
      <c r="G39" s="40">
        <f t="shared" si="1"/>
        <v>75394</v>
      </c>
      <c r="H39" s="41">
        <f aca="true" t="shared" si="3" ref="H39:K40">H40</f>
        <v>0</v>
      </c>
      <c r="I39" s="41">
        <f t="shared" si="3"/>
        <v>9631.56</v>
      </c>
      <c r="J39" s="41">
        <f t="shared" si="3"/>
        <v>53186.44</v>
      </c>
      <c r="K39" s="41">
        <f t="shared" si="3"/>
        <v>12576</v>
      </c>
    </row>
    <row r="40" spans="1:11" ht="22.5">
      <c r="A40" s="26" t="s">
        <v>62</v>
      </c>
      <c r="B40" s="27">
        <v>974</v>
      </c>
      <c r="C40" s="28" t="s">
        <v>56</v>
      </c>
      <c r="D40" s="27">
        <v>7950800</v>
      </c>
      <c r="E40" s="27">
        <v>950</v>
      </c>
      <c r="F40" s="27"/>
      <c r="G40" s="31">
        <f t="shared" si="1"/>
        <v>75394</v>
      </c>
      <c r="H40" s="33">
        <f t="shared" si="3"/>
        <v>0</v>
      </c>
      <c r="I40" s="33">
        <f>I41+I42</f>
        <v>9631.56</v>
      </c>
      <c r="J40" s="33">
        <f>J41+J42</f>
        <v>53186.44</v>
      </c>
      <c r="K40" s="33">
        <f>K41+K42</f>
        <v>12576</v>
      </c>
    </row>
    <row r="41" spans="1:11" ht="12.75">
      <c r="A41" s="22" t="s">
        <v>19</v>
      </c>
      <c r="B41" s="23">
        <v>974</v>
      </c>
      <c r="C41" s="24" t="s">
        <v>56</v>
      </c>
      <c r="D41" s="80">
        <v>7950800</v>
      </c>
      <c r="E41" s="23">
        <v>950</v>
      </c>
      <c r="F41" s="25">
        <v>225</v>
      </c>
      <c r="G41" s="31">
        <f t="shared" si="1"/>
        <v>48103.119999999995</v>
      </c>
      <c r="H41" s="32">
        <v>0</v>
      </c>
      <c r="I41" s="32">
        <v>9631.56</v>
      </c>
      <c r="J41" s="32">
        <v>33655.78</v>
      </c>
      <c r="K41" s="32">
        <v>4815.78</v>
      </c>
    </row>
    <row r="42" spans="1:11" ht="12.75">
      <c r="A42" s="22" t="s">
        <v>80</v>
      </c>
      <c r="B42" s="23">
        <v>974</v>
      </c>
      <c r="C42" s="24" t="s">
        <v>56</v>
      </c>
      <c r="D42" s="80">
        <v>7950800</v>
      </c>
      <c r="E42" s="23">
        <v>950</v>
      </c>
      <c r="F42" s="25">
        <v>226</v>
      </c>
      <c r="G42" s="31">
        <f>SUM(H42:K42)</f>
        <v>27290.88</v>
      </c>
      <c r="H42" s="32">
        <v>0</v>
      </c>
      <c r="I42" s="32">
        <v>0</v>
      </c>
      <c r="J42" s="32">
        <v>19530.66</v>
      </c>
      <c r="K42" s="32">
        <v>7760.22</v>
      </c>
    </row>
    <row r="43" spans="1:11" ht="22.5">
      <c r="A43" s="37" t="s">
        <v>81</v>
      </c>
      <c r="B43" s="38">
        <v>974</v>
      </c>
      <c r="C43" s="39" t="s">
        <v>56</v>
      </c>
      <c r="D43" s="38">
        <v>7953000</v>
      </c>
      <c r="E43" s="38"/>
      <c r="F43" s="38"/>
      <c r="G43" s="40">
        <f t="shared" si="0"/>
        <v>66665.47</v>
      </c>
      <c r="H43" s="41">
        <f aca="true" t="shared" si="4" ref="H43:K44">H44</f>
        <v>15822</v>
      </c>
      <c r="I43" s="41">
        <f t="shared" si="4"/>
        <v>7088.47</v>
      </c>
      <c r="J43" s="41">
        <f t="shared" si="4"/>
        <v>26776</v>
      </c>
      <c r="K43" s="41">
        <f t="shared" si="4"/>
        <v>16979</v>
      </c>
    </row>
    <row r="44" spans="1:11" ht="22.5">
      <c r="A44" s="26" t="s">
        <v>62</v>
      </c>
      <c r="B44" s="27">
        <v>974</v>
      </c>
      <c r="C44" s="28" t="s">
        <v>56</v>
      </c>
      <c r="D44" s="27">
        <v>7953000</v>
      </c>
      <c r="E44" s="27">
        <v>950</v>
      </c>
      <c r="F44" s="27"/>
      <c r="G44" s="31">
        <f t="shared" si="0"/>
        <v>66665.47</v>
      </c>
      <c r="H44" s="33">
        <f t="shared" si="4"/>
        <v>15822</v>
      </c>
      <c r="I44" s="33">
        <f t="shared" si="4"/>
        <v>7088.47</v>
      </c>
      <c r="J44" s="33">
        <f t="shared" si="4"/>
        <v>26776</v>
      </c>
      <c r="K44" s="33">
        <f t="shared" si="4"/>
        <v>16979</v>
      </c>
    </row>
    <row r="45" spans="1:11" ht="22.5">
      <c r="A45" s="22" t="s">
        <v>77</v>
      </c>
      <c r="B45" s="23">
        <v>974</v>
      </c>
      <c r="C45" s="24" t="s">
        <v>56</v>
      </c>
      <c r="D45" s="23">
        <v>7953000</v>
      </c>
      <c r="E45" s="23">
        <v>950</v>
      </c>
      <c r="F45" s="25">
        <v>340</v>
      </c>
      <c r="G45" s="31">
        <f t="shared" si="0"/>
        <v>66665.47</v>
      </c>
      <c r="H45" s="32">
        <v>15822</v>
      </c>
      <c r="I45" s="32">
        <v>7088.47</v>
      </c>
      <c r="J45" s="32">
        <v>26776</v>
      </c>
      <c r="K45" s="32">
        <v>16979</v>
      </c>
    </row>
    <row r="46" spans="1:11" s="36" customFormat="1" ht="56.25">
      <c r="A46" s="37" t="s">
        <v>63</v>
      </c>
      <c r="B46" s="38">
        <v>974</v>
      </c>
      <c r="C46" s="39" t="s">
        <v>56</v>
      </c>
      <c r="D46" s="38">
        <v>7969741</v>
      </c>
      <c r="E46" s="38"/>
      <c r="F46" s="38"/>
      <c r="G46" s="40">
        <f t="shared" si="0"/>
        <v>9155504.17</v>
      </c>
      <c r="H46" s="41">
        <f>H47+H57</f>
        <v>1844807.17</v>
      </c>
      <c r="I46" s="41">
        <f>I47+I57</f>
        <v>2655167.57</v>
      </c>
      <c r="J46" s="41">
        <f>J47+J57</f>
        <v>1880475.28</v>
      </c>
      <c r="K46" s="41">
        <f>K47+K57</f>
        <v>2775054.15</v>
      </c>
    </row>
    <row r="47" spans="1:11" s="2" customFormat="1" ht="22.5">
      <c r="A47" s="26" t="s">
        <v>64</v>
      </c>
      <c r="B47" s="27">
        <v>974</v>
      </c>
      <c r="C47" s="28" t="s">
        <v>56</v>
      </c>
      <c r="D47" s="27">
        <v>7969741</v>
      </c>
      <c r="E47" s="27">
        <v>901</v>
      </c>
      <c r="F47" s="27"/>
      <c r="G47" s="31">
        <f t="shared" si="0"/>
        <v>9155504.17</v>
      </c>
      <c r="H47" s="33">
        <f>H48+H49+H50+H51+H52+H53+H54+H55+H56</f>
        <v>1844807.17</v>
      </c>
      <c r="I47" s="33">
        <f>I48+I49+I50+I51+I52+I53+I54+I55+I56</f>
        <v>2655167.57</v>
      </c>
      <c r="J47" s="33">
        <f>J48+J49+J50+J51+J52+J53+J54+J55+J56</f>
        <v>1880475.28</v>
      </c>
      <c r="K47" s="33">
        <f>K48+K49+K50+K51+K52+K53+K54+K55+K56</f>
        <v>2775054.15</v>
      </c>
    </row>
    <row r="48" spans="1:11" ht="12.75">
      <c r="A48" s="22" t="s">
        <v>2</v>
      </c>
      <c r="B48" s="23">
        <v>974</v>
      </c>
      <c r="C48" s="24" t="s">
        <v>56</v>
      </c>
      <c r="D48" s="23">
        <v>7969741</v>
      </c>
      <c r="E48" s="23">
        <v>901</v>
      </c>
      <c r="F48" s="25">
        <v>211</v>
      </c>
      <c r="G48" s="31">
        <f t="shared" si="0"/>
        <v>5190671</v>
      </c>
      <c r="H48" s="32">
        <v>916859</v>
      </c>
      <c r="I48" s="32">
        <v>1616172</v>
      </c>
      <c r="J48" s="32">
        <v>1148574</v>
      </c>
      <c r="K48" s="32">
        <v>1509066</v>
      </c>
    </row>
    <row r="49" spans="1:11" ht="12.75">
      <c r="A49" s="22" t="s">
        <v>65</v>
      </c>
      <c r="B49" s="23">
        <v>974</v>
      </c>
      <c r="C49" s="24" t="s">
        <v>56</v>
      </c>
      <c r="D49" s="23">
        <v>7969741</v>
      </c>
      <c r="E49" s="23">
        <v>901</v>
      </c>
      <c r="F49" s="25">
        <v>212</v>
      </c>
      <c r="G49" s="31">
        <f t="shared" si="0"/>
        <v>41400</v>
      </c>
      <c r="H49" s="32">
        <v>6900</v>
      </c>
      <c r="I49" s="32">
        <v>10350</v>
      </c>
      <c r="J49" s="32">
        <v>10350</v>
      </c>
      <c r="K49" s="32">
        <v>13800</v>
      </c>
    </row>
    <row r="50" spans="1:11" ht="12.75">
      <c r="A50" s="22" t="s">
        <v>5</v>
      </c>
      <c r="B50" s="23">
        <v>974</v>
      </c>
      <c r="C50" s="24" t="s">
        <v>56</v>
      </c>
      <c r="D50" s="23">
        <v>7969741</v>
      </c>
      <c r="E50" s="23">
        <v>901</v>
      </c>
      <c r="F50" s="25">
        <v>213</v>
      </c>
      <c r="G50" s="31">
        <f t="shared" si="0"/>
        <v>1775209</v>
      </c>
      <c r="H50" s="32">
        <v>285060</v>
      </c>
      <c r="I50" s="32">
        <v>549026</v>
      </c>
      <c r="J50" s="32">
        <v>333947</v>
      </c>
      <c r="K50" s="32">
        <v>607176</v>
      </c>
    </row>
    <row r="51" spans="1:11" ht="12.75">
      <c r="A51" s="22" t="s">
        <v>7</v>
      </c>
      <c r="B51" s="23">
        <v>974</v>
      </c>
      <c r="C51" s="24" t="s">
        <v>56</v>
      </c>
      <c r="D51" s="23">
        <v>7969741</v>
      </c>
      <c r="E51" s="23">
        <v>901</v>
      </c>
      <c r="F51" s="25">
        <v>221</v>
      </c>
      <c r="G51" s="31">
        <f t="shared" si="0"/>
        <v>15534</v>
      </c>
      <c r="H51" s="32">
        <v>3884</v>
      </c>
      <c r="I51" s="32">
        <v>3884</v>
      </c>
      <c r="J51" s="32">
        <v>3884</v>
      </c>
      <c r="K51" s="32">
        <v>3882</v>
      </c>
    </row>
    <row r="52" spans="1:11" ht="29.25" customHeight="1">
      <c r="A52" s="22" t="s">
        <v>66</v>
      </c>
      <c r="B52" s="23">
        <v>974</v>
      </c>
      <c r="C52" s="24" t="s">
        <v>56</v>
      </c>
      <c r="D52" s="23">
        <v>7969741</v>
      </c>
      <c r="E52" s="23">
        <v>901</v>
      </c>
      <c r="F52" s="25">
        <v>223</v>
      </c>
      <c r="G52" s="31">
        <f t="shared" si="0"/>
        <v>1119923</v>
      </c>
      <c r="H52" s="32">
        <v>389484</v>
      </c>
      <c r="I52" s="32">
        <v>240762.57</v>
      </c>
      <c r="J52" s="32">
        <v>85154.28</v>
      </c>
      <c r="K52" s="32">
        <v>404522.15</v>
      </c>
    </row>
    <row r="53" spans="1:11" ht="38.25" customHeight="1">
      <c r="A53" s="22" t="s">
        <v>19</v>
      </c>
      <c r="B53" s="23">
        <v>974</v>
      </c>
      <c r="C53" s="24" t="s">
        <v>56</v>
      </c>
      <c r="D53" s="23">
        <v>7969741</v>
      </c>
      <c r="E53" s="23">
        <v>901</v>
      </c>
      <c r="F53" s="25">
        <v>225</v>
      </c>
      <c r="G53" s="31">
        <f t="shared" si="0"/>
        <v>91360.17</v>
      </c>
      <c r="H53" s="32">
        <v>20980.17</v>
      </c>
      <c r="I53" s="32">
        <v>8989</v>
      </c>
      <c r="J53" s="32">
        <v>52402</v>
      </c>
      <c r="K53" s="32">
        <v>8989</v>
      </c>
    </row>
    <row r="54" spans="1:11" ht="12.75">
      <c r="A54" s="22" t="s">
        <v>20</v>
      </c>
      <c r="B54" s="23">
        <v>974</v>
      </c>
      <c r="C54" s="24" t="s">
        <v>56</v>
      </c>
      <c r="D54" s="23">
        <v>7969741</v>
      </c>
      <c r="E54" s="23">
        <v>901</v>
      </c>
      <c r="F54" s="25">
        <v>226</v>
      </c>
      <c r="G54" s="31">
        <f t="shared" si="0"/>
        <v>56117</v>
      </c>
      <c r="H54" s="32">
        <v>24937</v>
      </c>
      <c r="I54" s="32">
        <v>3122</v>
      </c>
      <c r="J54" s="32">
        <v>24937</v>
      </c>
      <c r="K54" s="32">
        <v>3121</v>
      </c>
    </row>
    <row r="55" spans="1:11" ht="12.75">
      <c r="A55" s="22" t="s">
        <v>26</v>
      </c>
      <c r="B55" s="23">
        <v>974</v>
      </c>
      <c r="C55" s="24" t="s">
        <v>56</v>
      </c>
      <c r="D55" s="23">
        <v>7969741</v>
      </c>
      <c r="E55" s="23">
        <v>901</v>
      </c>
      <c r="F55" s="25">
        <v>290</v>
      </c>
      <c r="G55" s="31">
        <f t="shared" si="0"/>
        <v>459821</v>
      </c>
      <c r="H55" s="32">
        <v>114955</v>
      </c>
      <c r="I55" s="32">
        <v>114955</v>
      </c>
      <c r="J55" s="32">
        <v>114955</v>
      </c>
      <c r="K55" s="32">
        <v>114956</v>
      </c>
    </row>
    <row r="56" spans="1:11" ht="22.5">
      <c r="A56" s="22" t="s">
        <v>25</v>
      </c>
      <c r="B56" s="23">
        <v>974</v>
      </c>
      <c r="C56" s="24" t="s">
        <v>56</v>
      </c>
      <c r="D56" s="23">
        <v>7969741</v>
      </c>
      <c r="E56" s="23">
        <v>901</v>
      </c>
      <c r="F56" s="25">
        <v>340</v>
      </c>
      <c r="G56" s="31">
        <f t="shared" si="0"/>
        <v>405469</v>
      </c>
      <c r="H56" s="32">
        <v>81748</v>
      </c>
      <c r="I56" s="32">
        <v>107907</v>
      </c>
      <c r="J56" s="32">
        <v>106272</v>
      </c>
      <c r="K56" s="32">
        <v>109542</v>
      </c>
    </row>
    <row r="57" spans="1:11" s="2" customFormat="1" ht="71.25" customHeight="1" hidden="1">
      <c r="A57" s="26" t="s">
        <v>67</v>
      </c>
      <c r="B57" s="27">
        <v>974</v>
      </c>
      <c r="C57" s="28" t="s">
        <v>56</v>
      </c>
      <c r="D57" s="27">
        <v>7969741</v>
      </c>
      <c r="E57" s="27">
        <v>974</v>
      </c>
      <c r="F57" s="27"/>
      <c r="G57" s="31">
        <f t="shared" si="0"/>
        <v>0</v>
      </c>
      <c r="H57" s="33">
        <f>H58</f>
        <v>0</v>
      </c>
      <c r="I57" s="33">
        <f>I58</f>
        <v>0</v>
      </c>
      <c r="J57" s="33">
        <f>J58</f>
        <v>0</v>
      </c>
      <c r="K57" s="33">
        <f>K58</f>
        <v>0</v>
      </c>
    </row>
    <row r="58" spans="1:11" ht="12.75" hidden="1">
      <c r="A58" s="22" t="s">
        <v>24</v>
      </c>
      <c r="B58" s="23">
        <v>974</v>
      </c>
      <c r="C58" s="24" t="s">
        <v>56</v>
      </c>
      <c r="D58" s="23">
        <v>7969741</v>
      </c>
      <c r="E58" s="23">
        <v>901</v>
      </c>
      <c r="F58" s="25">
        <v>310</v>
      </c>
      <c r="G58" s="31">
        <f t="shared" si="0"/>
        <v>0</v>
      </c>
      <c r="H58" s="32">
        <v>0</v>
      </c>
      <c r="I58" s="32"/>
      <c r="J58" s="32">
        <v>0</v>
      </c>
      <c r="K58" s="32">
        <v>0</v>
      </c>
    </row>
    <row r="59" spans="1:11" s="47" customFormat="1" ht="24.75" customHeight="1">
      <c r="A59" s="42" t="s">
        <v>85</v>
      </c>
      <c r="B59" s="43">
        <v>974</v>
      </c>
      <c r="C59" s="44" t="s">
        <v>56</v>
      </c>
      <c r="D59" s="43">
        <v>7976302</v>
      </c>
      <c r="E59" s="43"/>
      <c r="F59" s="43"/>
      <c r="G59" s="45">
        <f t="shared" si="0"/>
        <v>558714.0800000001</v>
      </c>
      <c r="H59" s="46">
        <f>H61</f>
        <v>86897</v>
      </c>
      <c r="I59" s="46">
        <f>I61</f>
        <v>152874.28</v>
      </c>
      <c r="J59" s="46">
        <f>J61</f>
        <v>168241.36</v>
      </c>
      <c r="K59" s="46">
        <f>K61</f>
        <v>150701.44</v>
      </c>
    </row>
    <row r="60" spans="1:11" s="2" customFormat="1" ht="22.5">
      <c r="A60" s="26" t="s">
        <v>69</v>
      </c>
      <c r="B60" s="27">
        <v>974</v>
      </c>
      <c r="C60" s="28" t="s">
        <v>56</v>
      </c>
      <c r="D60" s="27">
        <v>7976302</v>
      </c>
      <c r="E60" s="27">
        <v>951</v>
      </c>
      <c r="F60" s="27"/>
      <c r="G60" s="31">
        <f t="shared" si="0"/>
        <v>558714.0800000001</v>
      </c>
      <c r="H60" s="33">
        <f>H61</f>
        <v>86897</v>
      </c>
      <c r="I60" s="33">
        <f>I61</f>
        <v>152874.28</v>
      </c>
      <c r="J60" s="33">
        <f>J61</f>
        <v>168241.36</v>
      </c>
      <c r="K60" s="33">
        <f>K61</f>
        <v>150701.44</v>
      </c>
    </row>
    <row r="61" spans="1:11" ht="22.5">
      <c r="A61" s="22" t="s">
        <v>25</v>
      </c>
      <c r="B61" s="23">
        <v>974</v>
      </c>
      <c r="C61" s="24" t="s">
        <v>56</v>
      </c>
      <c r="D61" s="25">
        <v>7976302</v>
      </c>
      <c r="E61" s="25">
        <v>951</v>
      </c>
      <c r="F61" s="25">
        <v>340</v>
      </c>
      <c r="G61" s="31">
        <f t="shared" si="0"/>
        <v>558714.0800000001</v>
      </c>
      <c r="H61" s="32">
        <v>86897</v>
      </c>
      <c r="I61" s="32">
        <v>152874.28</v>
      </c>
      <c r="J61" s="32">
        <v>168241.36</v>
      </c>
      <c r="K61" s="32">
        <v>150701.44</v>
      </c>
    </row>
    <row r="62" spans="4:7" ht="12.75">
      <c r="D62" s="72"/>
      <c r="E62" s="72"/>
      <c r="G62" s="60"/>
    </row>
    <row r="63" spans="1:7" ht="12.75">
      <c r="A63" s="62" t="s">
        <v>50</v>
      </c>
      <c r="D63" s="75" t="s">
        <v>72</v>
      </c>
      <c r="E63" s="75"/>
      <c r="G63" s="60"/>
    </row>
    <row r="64" spans="1:7" ht="12.75">
      <c r="A64" s="17"/>
      <c r="G64" s="60"/>
    </row>
    <row r="65" spans="1:7" ht="12.75">
      <c r="A65" s="62" t="s">
        <v>51</v>
      </c>
      <c r="D65" s="75" t="s">
        <v>73</v>
      </c>
      <c r="E65" s="75"/>
      <c r="G65" s="60"/>
    </row>
    <row r="66" ht="12.75">
      <c r="G66" s="60"/>
    </row>
    <row r="67" spans="1:7" ht="12.75">
      <c r="A67" t="s">
        <v>93</v>
      </c>
      <c r="G67" s="60"/>
    </row>
    <row r="68" ht="12.75">
      <c r="G68" s="60"/>
    </row>
    <row r="69" ht="12.75">
      <c r="G69" s="60"/>
    </row>
    <row r="70" ht="12.75">
      <c r="G70" s="60"/>
    </row>
    <row r="71" ht="12.75">
      <c r="G71" s="60"/>
    </row>
    <row r="72" ht="12.75">
      <c r="G72" s="60"/>
    </row>
    <row r="73" ht="12.75">
      <c r="G73" s="60"/>
    </row>
    <row r="74" ht="12.75">
      <c r="G74" s="60"/>
    </row>
    <row r="75" ht="12.75">
      <c r="G75" s="60"/>
    </row>
    <row r="76" ht="12.75">
      <c r="G76" s="60"/>
    </row>
    <row r="77" ht="12.75">
      <c r="G77" s="60"/>
    </row>
    <row r="78" ht="12.75">
      <c r="G78" s="60"/>
    </row>
    <row r="79" ht="12.75">
      <c r="G79" s="60"/>
    </row>
    <row r="80" ht="12.75">
      <c r="G80" s="60"/>
    </row>
    <row r="81" ht="12.75">
      <c r="G81" s="60"/>
    </row>
    <row r="82" ht="12.75">
      <c r="G82" s="60"/>
    </row>
    <row r="83" ht="12.75">
      <c r="G83" s="60"/>
    </row>
    <row r="84" ht="12.75">
      <c r="G84" s="60"/>
    </row>
    <row r="85" ht="12.75">
      <c r="G85" s="60"/>
    </row>
    <row r="86" ht="12.75">
      <c r="G86" s="60"/>
    </row>
    <row r="87" ht="12.75">
      <c r="G87" s="60"/>
    </row>
    <row r="88" ht="12.75">
      <c r="G88" s="60"/>
    </row>
    <row r="89" ht="12.75">
      <c r="G89" s="60"/>
    </row>
    <row r="90" ht="12.75">
      <c r="G90" s="60"/>
    </row>
    <row r="91" ht="12.75">
      <c r="G91" s="60"/>
    </row>
    <row r="92" ht="12.75">
      <c r="G92" s="60"/>
    </row>
    <row r="93" ht="12.75">
      <c r="G93" s="60"/>
    </row>
    <row r="94" ht="12.75">
      <c r="G94" s="60"/>
    </row>
    <row r="95" ht="12.75">
      <c r="G95" s="60"/>
    </row>
    <row r="96" ht="12.75">
      <c r="G96" s="60"/>
    </row>
    <row r="97" ht="12.75">
      <c r="G97" s="60"/>
    </row>
    <row r="98" ht="12.75">
      <c r="G98" s="60"/>
    </row>
    <row r="99" ht="12.75">
      <c r="G99" s="60"/>
    </row>
    <row r="100" ht="12.75">
      <c r="G100" s="60"/>
    </row>
    <row r="101" ht="12.75">
      <c r="G101" s="60"/>
    </row>
    <row r="102" ht="12.75">
      <c r="G102" s="60"/>
    </row>
    <row r="103" ht="12.75">
      <c r="G103" s="60"/>
    </row>
    <row r="104" ht="12.75">
      <c r="G104" s="60"/>
    </row>
    <row r="105" ht="12.75">
      <c r="G105" s="60"/>
    </row>
    <row r="106" ht="12.75">
      <c r="G106" s="60"/>
    </row>
    <row r="107" ht="12.75">
      <c r="G107" s="60"/>
    </row>
    <row r="108" ht="12.75">
      <c r="G108" s="60"/>
    </row>
    <row r="109" ht="12.75">
      <c r="G109" s="60"/>
    </row>
    <row r="110" ht="12.75">
      <c r="G110" s="60"/>
    </row>
    <row r="111" ht="12.75">
      <c r="G111" s="60"/>
    </row>
    <row r="112" ht="12.75">
      <c r="G112" s="60"/>
    </row>
    <row r="113" ht="12.75">
      <c r="G113" s="60"/>
    </row>
    <row r="114" ht="12.75">
      <c r="G114" s="60"/>
    </row>
    <row r="115" ht="12.75">
      <c r="G115" s="60"/>
    </row>
    <row r="116" ht="12.75">
      <c r="G116" s="60"/>
    </row>
    <row r="117" ht="12.75">
      <c r="G117" s="60"/>
    </row>
    <row r="118" ht="12.75">
      <c r="G118" s="60"/>
    </row>
    <row r="119" ht="12.75">
      <c r="G119" s="60"/>
    </row>
    <row r="120" ht="12.75">
      <c r="G120" s="60"/>
    </row>
    <row r="121" ht="12.75">
      <c r="G121" s="60"/>
    </row>
    <row r="122" ht="12.75">
      <c r="G122" s="60"/>
    </row>
    <row r="123" ht="12.75">
      <c r="G123" s="60"/>
    </row>
    <row r="124" ht="12.75">
      <c r="G124" s="60"/>
    </row>
    <row r="125" ht="12.75">
      <c r="G125" s="60"/>
    </row>
    <row r="126" ht="12.75">
      <c r="G126" s="60"/>
    </row>
    <row r="127" ht="12.75">
      <c r="G127" s="60"/>
    </row>
    <row r="128" ht="12.75">
      <c r="G128" s="60"/>
    </row>
    <row r="129" ht="12.75">
      <c r="G129" s="60"/>
    </row>
    <row r="130" ht="12.75">
      <c r="G130" s="60"/>
    </row>
    <row r="131" ht="12.75">
      <c r="G131" s="60"/>
    </row>
    <row r="132" ht="12.75">
      <c r="G132" s="60"/>
    </row>
    <row r="133" ht="12.75">
      <c r="G133" s="60"/>
    </row>
    <row r="134" ht="12.75">
      <c r="G134" s="60"/>
    </row>
    <row r="135" ht="12.75">
      <c r="G135" s="60"/>
    </row>
    <row r="136" ht="12.75">
      <c r="G136" s="60"/>
    </row>
    <row r="137" ht="12.75">
      <c r="G137" s="60"/>
    </row>
    <row r="138" ht="12.75">
      <c r="G138" s="60"/>
    </row>
    <row r="139" ht="12.75">
      <c r="G139" s="60"/>
    </row>
    <row r="140" ht="12.75">
      <c r="G140" s="60"/>
    </row>
    <row r="141" ht="12.75">
      <c r="G141" s="60"/>
    </row>
    <row r="142" ht="12.75">
      <c r="G142" s="60"/>
    </row>
    <row r="143" ht="12.75">
      <c r="G143" s="60"/>
    </row>
    <row r="144" ht="12.75">
      <c r="G144" s="60"/>
    </row>
    <row r="145" ht="12.75">
      <c r="G145" s="60"/>
    </row>
    <row r="146" ht="12.75">
      <c r="G146" s="60"/>
    </row>
    <row r="147" ht="12.75">
      <c r="G147" s="60"/>
    </row>
    <row r="148" ht="12.75">
      <c r="G148" s="60"/>
    </row>
    <row r="149" ht="12.75">
      <c r="G149" s="60"/>
    </row>
    <row r="150" ht="12.75">
      <c r="G150" s="60"/>
    </row>
    <row r="151" ht="12.75">
      <c r="G151" s="60"/>
    </row>
    <row r="152" ht="12.75">
      <c r="G152" s="60"/>
    </row>
    <row r="153" ht="12.75">
      <c r="G153" s="60"/>
    </row>
    <row r="154" ht="12.75">
      <c r="G154" s="60"/>
    </row>
    <row r="155" ht="12.75">
      <c r="G155" s="60"/>
    </row>
    <row r="156" ht="12.75">
      <c r="G156" s="60"/>
    </row>
    <row r="157" ht="12.75">
      <c r="G157" s="60"/>
    </row>
    <row r="158" ht="12.75">
      <c r="G158" s="60"/>
    </row>
    <row r="159" ht="12.75">
      <c r="G159" s="60"/>
    </row>
    <row r="160" ht="12.75">
      <c r="G160" s="60"/>
    </row>
    <row r="161" ht="12.75">
      <c r="G161" s="60"/>
    </row>
    <row r="162" ht="12.75">
      <c r="G162" s="60"/>
    </row>
    <row r="163" ht="12.75">
      <c r="G163" s="60"/>
    </row>
    <row r="164" ht="12.75">
      <c r="G164" s="60"/>
    </row>
    <row r="165" ht="12.75">
      <c r="G165" s="60"/>
    </row>
    <row r="166" ht="12.75">
      <c r="G166" s="60"/>
    </row>
    <row r="167" ht="12.75">
      <c r="G167" s="60"/>
    </row>
    <row r="168" ht="12.75">
      <c r="G168" s="60"/>
    </row>
    <row r="169" ht="12.75">
      <c r="G169" s="60"/>
    </row>
    <row r="170" ht="12.75">
      <c r="G170" s="60"/>
    </row>
    <row r="171" ht="12.75">
      <c r="G171" s="60"/>
    </row>
    <row r="172" ht="12.75">
      <c r="G172" s="60"/>
    </row>
    <row r="173" ht="12.75">
      <c r="G173" s="60"/>
    </row>
    <row r="174" ht="12.75">
      <c r="G174" s="60"/>
    </row>
    <row r="175" ht="12.75">
      <c r="G175" s="60"/>
    </row>
    <row r="176" ht="12.75">
      <c r="G176" s="60"/>
    </row>
    <row r="177" ht="12.75">
      <c r="G177" s="60"/>
    </row>
    <row r="178" ht="12.75">
      <c r="G178" s="60"/>
    </row>
    <row r="179" ht="12.75">
      <c r="G179" s="60"/>
    </row>
    <row r="180" ht="12.75">
      <c r="G180" s="60"/>
    </row>
    <row r="181" ht="12.75">
      <c r="G181" s="60"/>
    </row>
    <row r="182" ht="12.75">
      <c r="G182" s="60"/>
    </row>
    <row r="183" ht="12.75">
      <c r="G183" s="60"/>
    </row>
    <row r="184" ht="12.75">
      <c r="G184" s="60"/>
    </row>
    <row r="185" ht="12.75">
      <c r="G185" s="60"/>
    </row>
    <row r="186" ht="12.75">
      <c r="G186" s="60"/>
    </row>
    <row r="187" ht="12.75">
      <c r="G187" s="60"/>
    </row>
    <row r="188" ht="12.75">
      <c r="G188" s="60"/>
    </row>
    <row r="189" ht="12.75">
      <c r="G189" s="60"/>
    </row>
    <row r="190" ht="12.75">
      <c r="G190" s="60"/>
    </row>
    <row r="191" ht="12.75">
      <c r="G191" s="60"/>
    </row>
    <row r="192" ht="12.75">
      <c r="G192" s="60"/>
    </row>
    <row r="193" ht="12.75">
      <c r="G193" s="60"/>
    </row>
    <row r="194" ht="12.75">
      <c r="G194" s="60"/>
    </row>
    <row r="195" ht="12.75">
      <c r="G195" s="60"/>
    </row>
    <row r="196" ht="12.75">
      <c r="G196" s="60"/>
    </row>
    <row r="197" ht="12.75">
      <c r="G197" s="60"/>
    </row>
    <row r="198" ht="12.75">
      <c r="G198" s="60"/>
    </row>
    <row r="199" ht="12.75">
      <c r="G199" s="60"/>
    </row>
    <row r="200" ht="12.75">
      <c r="G200" s="60"/>
    </row>
    <row r="201" ht="12.75">
      <c r="G201" s="60"/>
    </row>
    <row r="202" ht="12.75">
      <c r="G202" s="60"/>
    </row>
    <row r="203" ht="12.75">
      <c r="G203" s="60"/>
    </row>
    <row r="204" ht="12.75">
      <c r="G204" s="60"/>
    </row>
    <row r="205" ht="12.75">
      <c r="G205" s="60"/>
    </row>
    <row r="206" ht="12.75">
      <c r="G206" s="60"/>
    </row>
    <row r="207" ht="12.75">
      <c r="G207" s="60"/>
    </row>
    <row r="208" ht="12.75">
      <c r="G208" s="60"/>
    </row>
    <row r="209" ht="12.75">
      <c r="G209" s="60"/>
    </row>
    <row r="210" ht="12.75">
      <c r="G210" s="60"/>
    </row>
    <row r="211" ht="12.75">
      <c r="G211" s="60"/>
    </row>
    <row r="212" ht="12.75">
      <c r="G212" s="60"/>
    </row>
    <row r="213" ht="12.75">
      <c r="G213" s="60"/>
    </row>
    <row r="214" ht="12.75">
      <c r="G214" s="60"/>
    </row>
    <row r="215" ht="12.75">
      <c r="G215" s="60"/>
    </row>
    <row r="216" ht="12.75">
      <c r="G216" s="60"/>
    </row>
    <row r="217" ht="12.75">
      <c r="G217" s="60"/>
    </row>
    <row r="218" ht="12.75">
      <c r="G218" s="60"/>
    </row>
    <row r="219" ht="12.75">
      <c r="G219" s="60"/>
    </row>
    <row r="220" ht="12.75">
      <c r="G220" s="60"/>
    </row>
  </sheetData>
  <sheetProtection/>
  <mergeCells count="15">
    <mergeCell ref="H12:K12"/>
    <mergeCell ref="H1:J1"/>
    <mergeCell ref="H2:J2"/>
    <mergeCell ref="H3:J3"/>
    <mergeCell ref="H4:I4"/>
    <mergeCell ref="A5:K5"/>
    <mergeCell ref="A6:K6"/>
    <mergeCell ref="D63:E63"/>
    <mergeCell ref="D65:E65"/>
    <mergeCell ref="D62:E62"/>
    <mergeCell ref="B7:F7"/>
    <mergeCell ref="A8:G8"/>
    <mergeCell ref="A12:A13"/>
    <mergeCell ref="B12:F12"/>
    <mergeCell ref="G12:G13"/>
  </mergeCells>
  <printOptions/>
  <pageMargins left="0" right="0" top="0" bottom="0" header="0.31496062992125984" footer="0.31496062992125984"/>
  <pageSetup horizontalDpi="600" verticalDpi="600" orientation="landscape" paperSize="9" scale="83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absalyamova</dc:creator>
  <cp:keywords/>
  <dc:description/>
  <cp:lastModifiedBy>Администратор</cp:lastModifiedBy>
  <cp:lastPrinted>2011-10-17T11:14:47Z</cp:lastPrinted>
  <dcterms:created xsi:type="dcterms:W3CDTF">2009-08-27T08:11:58Z</dcterms:created>
  <dcterms:modified xsi:type="dcterms:W3CDTF">2011-10-17T11:18:11Z</dcterms:modified>
  <cp:category/>
  <cp:version/>
  <cp:contentType/>
  <cp:contentStatus/>
</cp:coreProperties>
</file>